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айт\Приложения к отчетам\ГОДОВОЙ ОТЧЕТ 2019\"/>
    </mc:Choice>
  </mc:AlternateContent>
  <bookViews>
    <workbookView xWindow="12" yWindow="0" windowWidth="14868" windowHeight="8076"/>
  </bookViews>
  <sheets>
    <sheet name="Лист1" sheetId="3" r:id="rId1"/>
    <sheet name="Лист2" sheetId="4" r:id="rId2"/>
  </sheets>
  <calcPr calcId="152511"/>
</workbook>
</file>

<file path=xl/calcChain.xml><?xml version="1.0" encoding="utf-8"?>
<calcChain xmlns="http://schemas.openxmlformats.org/spreadsheetml/2006/main">
  <c r="L190" i="3" l="1"/>
  <c r="L29" i="3"/>
  <c r="K29" i="3"/>
  <c r="M28" i="3"/>
  <c r="M29" i="3" s="1"/>
  <c r="L209" i="3" l="1"/>
  <c r="L668" i="3" l="1"/>
  <c r="L113" i="3" l="1"/>
  <c r="L644" i="3"/>
  <c r="L632" i="3"/>
  <c r="M632" i="3"/>
  <c r="K632" i="3"/>
  <c r="L599" i="3"/>
  <c r="L510" i="3"/>
  <c r="L509" i="3" s="1"/>
  <c r="M186" i="3" l="1"/>
  <c r="M187" i="3"/>
  <c r="L135" i="3"/>
  <c r="K135" i="3"/>
  <c r="M677" i="3"/>
  <c r="M676" i="3"/>
  <c r="M675" i="3"/>
  <c r="M673" i="3"/>
  <c r="M672" i="3"/>
  <c r="M671" i="3"/>
  <c r="M669" i="3"/>
  <c r="M666" i="3"/>
  <c r="M664" i="3"/>
  <c r="M662" i="3"/>
  <c r="M660" i="3"/>
  <c r="M658" i="3"/>
  <c r="M657" i="3"/>
  <c r="M656" i="3"/>
  <c r="M654" i="3"/>
  <c r="M653" i="3"/>
  <c r="M652" i="3"/>
  <c r="M647" i="3"/>
  <c r="M646" i="3"/>
  <c r="M645" i="3"/>
  <c r="M643" i="3"/>
  <c r="M642" i="3"/>
  <c r="M641" i="3"/>
  <c r="M639" i="3"/>
  <c r="M638" i="3"/>
  <c r="M636" i="3"/>
  <c r="M635" i="3"/>
  <c r="M626" i="3"/>
  <c r="M625" i="3"/>
  <c r="M622" i="3"/>
  <c r="M621" i="3"/>
  <c r="M620" i="3"/>
  <c r="M619" i="3"/>
  <c r="M617" i="3"/>
  <c r="M616" i="3"/>
  <c r="M614" i="3"/>
  <c r="M611" i="3"/>
  <c r="M610" i="3"/>
  <c r="M607" i="3"/>
  <c r="M606" i="3"/>
  <c r="M604" i="3"/>
  <c r="M601" i="3"/>
  <c r="M600" i="3"/>
  <c r="M599" i="3"/>
  <c r="M598" i="3"/>
  <c r="M597" i="3"/>
  <c r="M593" i="3"/>
  <c r="M589" i="3"/>
  <c r="M588" i="3"/>
  <c r="M587" i="3"/>
  <c r="M586" i="3"/>
  <c r="M583" i="3"/>
  <c r="M582" i="3"/>
  <c r="M581" i="3"/>
  <c r="M580" i="3"/>
  <c r="M572" i="3"/>
  <c r="M571" i="3"/>
  <c r="M570" i="3"/>
  <c r="M565" i="3"/>
  <c r="M564" i="3"/>
  <c r="M560" i="3"/>
  <c r="M559" i="3"/>
  <c r="M558" i="3"/>
  <c r="M556" i="3"/>
  <c r="M545" i="3"/>
  <c r="M544" i="3"/>
  <c r="M543" i="3"/>
  <c r="M542" i="3"/>
  <c r="M541" i="3"/>
  <c r="M540" i="3"/>
  <c r="M537" i="3"/>
  <c r="M536" i="3"/>
  <c r="M535" i="3"/>
  <c r="M534" i="3"/>
  <c r="M533" i="3"/>
  <c r="M532" i="3"/>
  <c r="M531" i="3"/>
  <c r="M530" i="3"/>
  <c r="M529" i="3"/>
  <c r="M525" i="3"/>
  <c r="M524" i="3"/>
  <c r="M523" i="3"/>
  <c r="M522" i="3"/>
  <c r="M521" i="3"/>
  <c r="M520" i="3"/>
  <c r="M517" i="3"/>
  <c r="M516" i="3"/>
  <c r="M515" i="3"/>
  <c r="M514" i="3"/>
  <c r="M513" i="3"/>
  <c r="M512" i="3"/>
  <c r="M511" i="3"/>
  <c r="M510" i="3"/>
  <c r="M509" i="3"/>
  <c r="M507" i="3"/>
  <c r="M506" i="3"/>
  <c r="M505" i="3"/>
  <c r="M500" i="3"/>
  <c r="M499" i="3"/>
  <c r="M498" i="3"/>
  <c r="M496" i="3"/>
  <c r="M495" i="3"/>
  <c r="M490" i="3"/>
  <c r="M489" i="3"/>
  <c r="M485" i="3"/>
  <c r="M484" i="3"/>
  <c r="M480" i="3"/>
  <c r="M479" i="3"/>
  <c r="M478" i="3"/>
  <c r="M475" i="3"/>
  <c r="M474" i="3"/>
  <c r="M468" i="3"/>
  <c r="M467" i="3"/>
  <c r="M464" i="3"/>
  <c r="M463" i="3"/>
  <c r="M462" i="3"/>
  <c r="M461" i="3"/>
  <c r="M460" i="3"/>
  <c r="M459" i="3"/>
  <c r="M453" i="3"/>
  <c r="M452" i="3"/>
  <c r="M451" i="3"/>
  <c r="M450" i="3"/>
  <c r="M449" i="3"/>
  <c r="M448" i="3"/>
  <c r="M443" i="3"/>
  <c r="M442" i="3"/>
  <c r="M441" i="3"/>
  <c r="M440" i="3"/>
  <c r="M439" i="3"/>
  <c r="M438" i="3"/>
  <c r="M437" i="3"/>
  <c r="M434" i="3"/>
  <c r="M428" i="3"/>
  <c r="M427" i="3"/>
  <c r="M426" i="3"/>
  <c r="M424" i="3"/>
  <c r="M423" i="3"/>
  <c r="M422" i="3"/>
  <c r="M420" i="3"/>
  <c r="M419" i="3"/>
  <c r="M418" i="3"/>
  <c r="M416" i="3"/>
  <c r="M415" i="3"/>
  <c r="M414" i="3"/>
  <c r="M413" i="3"/>
  <c r="M409" i="3"/>
  <c r="M408" i="3"/>
  <c r="M407" i="3"/>
  <c r="M406" i="3"/>
  <c r="M401" i="3"/>
  <c r="M400" i="3"/>
  <c r="M399" i="3"/>
  <c r="M398" i="3"/>
  <c r="M394" i="3"/>
  <c r="M393" i="3"/>
  <c r="M392" i="3"/>
  <c r="M389" i="3"/>
  <c r="M388" i="3"/>
  <c r="M387" i="3"/>
  <c r="M382" i="3"/>
  <c r="M379" i="3"/>
  <c r="M376" i="3"/>
  <c r="M375" i="3"/>
  <c r="M374" i="3"/>
  <c r="M373" i="3"/>
  <c r="M368" i="3"/>
  <c r="M367" i="3"/>
  <c r="M362" i="3"/>
  <c r="M361" i="3"/>
  <c r="M356" i="3"/>
  <c r="M355" i="3"/>
  <c r="M354" i="3"/>
  <c r="M353" i="3"/>
  <c r="M350" i="3"/>
  <c r="M349" i="3"/>
  <c r="M348" i="3"/>
  <c r="M347" i="3"/>
  <c r="M346" i="3"/>
  <c r="M345" i="3"/>
  <c r="M344" i="3"/>
  <c r="M343" i="3"/>
  <c r="M342" i="3"/>
  <c r="M337" i="3"/>
  <c r="M336" i="3"/>
  <c r="M335" i="3"/>
  <c r="M334" i="3"/>
  <c r="M332" i="3"/>
  <c r="M330" i="3"/>
  <c r="M329" i="3"/>
  <c r="M327" i="3"/>
  <c r="M326" i="3"/>
  <c r="M325" i="3"/>
  <c r="M324" i="3"/>
  <c r="M321" i="3"/>
  <c r="M320" i="3"/>
  <c r="M319" i="3"/>
  <c r="M318" i="3"/>
  <c r="M316" i="3"/>
  <c r="M313" i="3"/>
  <c r="M312" i="3"/>
  <c r="M311" i="3"/>
  <c r="M307" i="3"/>
  <c r="M303" i="3"/>
  <c r="M299" i="3"/>
  <c r="M298" i="3"/>
  <c r="M293" i="3"/>
  <c r="M292" i="3"/>
  <c r="M290" i="3"/>
  <c r="M289" i="3"/>
  <c r="M288" i="3"/>
  <c r="M287" i="3"/>
  <c r="M284" i="3"/>
  <c r="M283" i="3"/>
  <c r="M281" i="3"/>
  <c r="M280" i="3"/>
  <c r="M279" i="3"/>
  <c r="M278" i="3"/>
  <c r="M275" i="3"/>
  <c r="M274" i="3"/>
  <c r="M273" i="3"/>
  <c r="M272" i="3"/>
  <c r="M271" i="3"/>
  <c r="M270" i="3"/>
  <c r="M269" i="3"/>
  <c r="M268" i="3"/>
  <c r="M265" i="3"/>
  <c r="M262" i="3"/>
  <c r="M261" i="3"/>
  <c r="M260" i="3"/>
  <c r="M259" i="3"/>
  <c r="M256" i="3"/>
  <c r="M255" i="3"/>
  <c r="M253" i="3"/>
  <c r="M251" i="3"/>
  <c r="M247" i="3"/>
  <c r="M242" i="3"/>
  <c r="M241" i="3"/>
  <c r="M237" i="3"/>
  <c r="M236" i="3"/>
  <c r="M233" i="3"/>
  <c r="M232" i="3"/>
  <c r="M231" i="3"/>
  <c r="M230" i="3"/>
  <c r="M224" i="3"/>
  <c r="M222" i="3"/>
  <c r="M218" i="3"/>
  <c r="M217" i="3"/>
  <c r="M216" i="3"/>
  <c r="M212" i="3"/>
  <c r="M211" i="3"/>
  <c r="M210" i="3"/>
  <c r="M208" i="3"/>
  <c r="M207" i="3"/>
  <c r="M205" i="3"/>
  <c r="M204" i="3"/>
  <c r="M200" i="3"/>
  <c r="M197" i="3"/>
  <c r="M196" i="3"/>
  <c r="M195" i="3"/>
  <c r="M194" i="3"/>
  <c r="M193" i="3"/>
  <c r="M192" i="3"/>
  <c r="M191" i="3"/>
  <c r="M190" i="3"/>
  <c r="M189" i="3"/>
  <c r="M188" i="3"/>
  <c r="M183" i="3"/>
  <c r="M182" i="3"/>
  <c r="M181" i="3"/>
  <c r="M180" i="3"/>
  <c r="M179" i="3"/>
  <c r="M177" i="3"/>
  <c r="M176" i="3"/>
  <c r="M174" i="3"/>
  <c r="M173" i="3"/>
  <c r="M172" i="3"/>
  <c r="M171" i="3"/>
  <c r="M168" i="3"/>
  <c r="M167" i="3"/>
  <c r="M163" i="3"/>
  <c r="M162" i="3"/>
  <c r="M159" i="3"/>
  <c r="M158" i="3"/>
  <c r="M156" i="3"/>
  <c r="M150" i="3"/>
  <c r="M149" i="3"/>
  <c r="M148" i="3"/>
  <c r="M147" i="3"/>
  <c r="M146" i="3"/>
  <c r="M144" i="3"/>
  <c r="M143" i="3"/>
  <c r="M142" i="3"/>
  <c r="M140" i="3"/>
  <c r="M139" i="3"/>
  <c r="M137" i="3"/>
  <c r="M136" i="3"/>
  <c r="M133" i="3"/>
  <c r="M132" i="3"/>
  <c r="M123" i="3"/>
  <c r="M122" i="3"/>
  <c r="M121" i="3"/>
  <c r="M117" i="3"/>
  <c r="M116" i="3"/>
  <c r="M115" i="3"/>
  <c r="M114" i="3"/>
  <c r="M112" i="3"/>
  <c r="M111" i="3"/>
  <c r="M110" i="3"/>
  <c r="M109" i="3"/>
  <c r="M107" i="3"/>
  <c r="M106" i="3"/>
  <c r="M105" i="3"/>
  <c r="M103" i="3"/>
  <c r="M102" i="3"/>
  <c r="M101" i="3"/>
  <c r="M97" i="3"/>
  <c r="M96" i="3"/>
  <c r="M95" i="3"/>
  <c r="M94" i="3"/>
  <c r="M90" i="3"/>
  <c r="M89" i="3"/>
  <c r="M88" i="3"/>
  <c r="M87" i="3"/>
  <c r="M85" i="3"/>
  <c r="M84" i="3"/>
  <c r="M80" i="3"/>
  <c r="M79" i="3"/>
  <c r="M78" i="3"/>
  <c r="M77" i="3"/>
  <c r="M76" i="3"/>
  <c r="M72" i="3"/>
  <c r="M71" i="3"/>
  <c r="M70" i="3"/>
  <c r="M69" i="3"/>
  <c r="M67" i="3"/>
  <c r="M65" i="3"/>
  <c r="M64" i="3"/>
  <c r="M62" i="3"/>
  <c r="M60" i="3"/>
  <c r="M59" i="3"/>
  <c r="M56" i="3"/>
  <c r="M55" i="3"/>
  <c r="M54" i="3"/>
  <c r="M53" i="3"/>
  <c r="M51" i="3"/>
  <c r="M50" i="3"/>
  <c r="M48" i="3"/>
  <c r="M46" i="3"/>
  <c r="M43" i="3"/>
  <c r="M42" i="3"/>
  <c r="M41" i="3"/>
  <c r="M40" i="3"/>
  <c r="M39" i="3"/>
  <c r="M35" i="3"/>
  <c r="M34" i="3"/>
  <c r="M32" i="3"/>
  <c r="M31" i="3"/>
  <c r="M27" i="3"/>
  <c r="M26" i="3"/>
  <c r="M24" i="3"/>
  <c r="M21" i="3"/>
  <c r="M20" i="3"/>
  <c r="M19" i="3"/>
  <c r="M17" i="3"/>
  <c r="M16" i="3"/>
  <c r="L674" i="3"/>
  <c r="L670" i="3"/>
  <c r="L667" i="3" s="1"/>
  <c r="L665" i="3"/>
  <c r="L663" i="3"/>
  <c r="L661" i="3"/>
  <c r="L659" i="3"/>
  <c r="L655" i="3"/>
  <c r="L651" i="3"/>
  <c r="L640" i="3"/>
  <c r="L637" i="3"/>
  <c r="L629" i="3"/>
  <c r="L623" i="3"/>
  <c r="L615" i="3"/>
  <c r="L612" i="3" s="1"/>
  <c r="L605" i="3"/>
  <c r="L603" i="3"/>
  <c r="L596" i="3"/>
  <c r="L595" i="3" s="1"/>
  <c r="L592" i="3"/>
  <c r="L591" i="3" s="1"/>
  <c r="L585" i="3"/>
  <c r="L584" i="3" s="1"/>
  <c r="L579" i="3"/>
  <c r="L578" i="3" s="1"/>
  <c r="L577" i="3" s="1"/>
  <c r="L573" i="3"/>
  <c r="L569" i="3"/>
  <c r="L568" i="3" s="1"/>
  <c r="L563" i="3"/>
  <c r="L562" i="3" s="1"/>
  <c r="L561" i="3" s="1"/>
  <c r="L557" i="3"/>
  <c r="L555" i="3"/>
  <c r="L528" i="3"/>
  <c r="L527" i="3" s="1"/>
  <c r="L526" i="3" s="1"/>
  <c r="L519" i="3"/>
  <c r="L518" i="3" s="1"/>
  <c r="L508" i="3"/>
  <c r="L504" i="3"/>
  <c r="L503" i="3" s="1"/>
  <c r="L502" i="3" s="1"/>
  <c r="L497" i="3"/>
  <c r="L488" i="3"/>
  <c r="L487" i="3" s="1"/>
  <c r="L486" i="3" s="1"/>
  <c r="L483" i="3"/>
  <c r="L482" i="3" s="1"/>
  <c r="L477" i="3"/>
  <c r="L471" i="3"/>
  <c r="L470" i="3" s="1"/>
  <c r="L469" i="3" s="1"/>
  <c r="L466" i="3"/>
  <c r="L458" i="3"/>
  <c r="L447" i="3"/>
  <c r="L446" i="3" s="1"/>
  <c r="L445" i="3" s="1"/>
  <c r="L444" i="3" s="1"/>
  <c r="L436" i="3"/>
  <c r="L435" i="3" s="1"/>
  <c r="L433" i="3"/>
  <c r="L432" i="3" s="1"/>
  <c r="L431" i="3" s="1"/>
  <c r="L425" i="3"/>
  <c r="L421" i="3"/>
  <c r="L417" i="3"/>
  <c r="L412" i="3"/>
  <c r="L411" i="3" s="1"/>
  <c r="L405" i="3"/>
  <c r="L404" i="3" s="1"/>
  <c r="L403" i="3" s="1"/>
  <c r="L397" i="3"/>
  <c r="L396" i="3" s="1"/>
  <c r="L395" i="3" s="1"/>
  <c r="L386" i="3"/>
  <c r="L385" i="3"/>
  <c r="L384" i="3" s="1"/>
  <c r="L383" i="3" s="1"/>
  <c r="L381" i="3"/>
  <c r="L380" i="3" s="1"/>
  <c r="L378" i="3"/>
  <c r="L377" i="3" s="1"/>
  <c r="L372" i="3"/>
  <c r="L366" i="3"/>
  <c r="L365" i="3" s="1"/>
  <c r="L360" i="3"/>
  <c r="L359" i="3" s="1"/>
  <c r="L358" i="3" s="1"/>
  <c r="L357" i="3" s="1"/>
  <c r="L352" i="3"/>
  <c r="L351" i="3" s="1"/>
  <c r="L341" i="3"/>
  <c r="L340" i="3" s="1"/>
  <c r="L339" i="3" s="1"/>
  <c r="L333" i="3"/>
  <c r="L331" i="3"/>
  <c r="L328" i="3" s="1"/>
  <c r="L323" i="3"/>
  <c r="L317" i="3"/>
  <c r="L315" i="3"/>
  <c r="L306" i="3"/>
  <c r="L305" i="3" s="1"/>
  <c r="L304" i="3" s="1"/>
  <c r="L302" i="3"/>
  <c r="L301" i="3" s="1"/>
  <c r="L300" i="3" s="1"/>
  <c r="L297" i="3"/>
  <c r="L296" i="3" s="1"/>
  <c r="L291" i="3"/>
  <c r="L286" i="3"/>
  <c r="L282" i="3"/>
  <c r="L277" i="3"/>
  <c r="L267" i="3"/>
  <c r="L266" i="3" s="1"/>
  <c r="L263" i="3"/>
  <c r="L258" i="3"/>
  <c r="L252" i="3"/>
  <c r="L250" i="3"/>
  <c r="L246" i="3"/>
  <c r="L245" i="3" s="1"/>
  <c r="L244" i="3" s="1"/>
  <c r="L240" i="3"/>
  <c r="L239" i="3" s="1"/>
  <c r="L238" i="3" s="1"/>
  <c r="L235" i="3"/>
  <c r="L234" i="3" s="1"/>
  <c r="L229" i="3"/>
  <c r="L228" i="3" s="1"/>
  <c r="L225" i="3"/>
  <c r="L223" i="3"/>
  <c r="L221" i="3"/>
  <c r="L206" i="3"/>
  <c r="L203" i="3"/>
  <c r="L199" i="3"/>
  <c r="L198" i="3"/>
  <c r="L178" i="3"/>
  <c r="L175" i="3"/>
  <c r="L161" i="3"/>
  <c r="L157" i="3"/>
  <c r="L155" i="3"/>
  <c r="L154" i="3" s="1"/>
  <c r="L145" i="3"/>
  <c r="L141" i="3"/>
  <c r="L138" i="3"/>
  <c r="L131" i="3"/>
  <c r="L120" i="3"/>
  <c r="L119" i="3" s="1"/>
  <c r="L118" i="3" s="1"/>
  <c r="L108" i="3"/>
  <c r="L104" i="3"/>
  <c r="L100" i="3"/>
  <c r="L93" i="3"/>
  <c r="L92" i="3" s="1"/>
  <c r="L91" i="3" s="1"/>
  <c r="L86" i="3"/>
  <c r="L81" i="3"/>
  <c r="L75" i="3"/>
  <c r="L74" i="3" s="1"/>
  <c r="L68" i="3"/>
  <c r="L66" i="3"/>
  <c r="L63" i="3" s="1"/>
  <c r="L61" i="3"/>
  <c r="L58" i="3" s="1"/>
  <c r="L52" i="3"/>
  <c r="L47" i="3"/>
  <c r="L45" i="3"/>
  <c r="L38" i="3"/>
  <c r="L33" i="3"/>
  <c r="L30" i="3"/>
  <c r="L25" i="3"/>
  <c r="L23" i="3"/>
  <c r="L18" i="3"/>
  <c r="L15" i="3" s="1"/>
  <c r="L202" i="3" l="1"/>
  <c r="L201" i="3" s="1"/>
  <c r="L501" i="3"/>
  <c r="L554" i="3"/>
  <c r="L553" i="3" s="1"/>
  <c r="L547" i="3" s="1"/>
  <c r="L402" i="3"/>
  <c r="L166" i="3"/>
  <c r="L160" i="3" s="1"/>
  <c r="L285" i="3"/>
  <c r="L220" i="3"/>
  <c r="L219" i="3" s="1"/>
  <c r="M135" i="3"/>
  <c r="L22" i="3"/>
  <c r="L99" i="3"/>
  <c r="L98" i="3" s="1"/>
  <c r="L590" i="3"/>
  <c r="L481" i="3"/>
  <c r="L476" i="3" s="1"/>
  <c r="L276" i="3"/>
  <c r="L37" i="3"/>
  <c r="L73" i="3"/>
  <c r="L457" i="3"/>
  <c r="L430" i="3"/>
  <c r="L494" i="3"/>
  <c r="L493" i="3" s="1"/>
  <c r="L153" i="3"/>
  <c r="L338" i="3"/>
  <c r="L465" i="3"/>
  <c r="L134" i="3"/>
  <c r="L602" i="3"/>
  <c r="L628" i="3"/>
  <c r="L627" i="3" s="1"/>
  <c r="L650" i="3"/>
  <c r="L410" i="3"/>
  <c r="L371" i="3"/>
  <c r="L314" i="3"/>
  <c r="L322" i="3"/>
  <c r="L227" i="3"/>
  <c r="L257" i="3"/>
  <c r="L249" i="3"/>
  <c r="L248" i="3" s="1"/>
  <c r="L44" i="3"/>
  <c r="L295" i="3"/>
  <c r="L57" i="3"/>
  <c r="L567" i="3"/>
  <c r="K331" i="3"/>
  <c r="M331" i="3" s="1"/>
  <c r="L152" i="3" l="1"/>
  <c r="L310" i="3"/>
  <c r="L309" i="3" s="1"/>
  <c r="L308" i="3" s="1"/>
  <c r="L364" i="3"/>
  <c r="L363" i="3" s="1"/>
  <c r="L594" i="3"/>
  <c r="L14" i="3"/>
  <c r="L492" i="3"/>
  <c r="L429" i="3"/>
  <c r="M430" i="3"/>
  <c r="L456" i="3"/>
  <c r="L566" i="3"/>
  <c r="L649" i="3"/>
  <c r="L648" i="3" s="1"/>
  <c r="L618" i="3" s="1"/>
  <c r="L294" i="3"/>
  <c r="L243" i="3"/>
  <c r="L151" i="3" s="1"/>
  <c r="L130" i="3"/>
  <c r="L36" i="3"/>
  <c r="L13" i="3" l="1"/>
  <c r="L12" i="3" s="1"/>
  <c r="L546" i="3"/>
  <c r="L455" i="3"/>
  <c r="L491" i="3"/>
  <c r="K659" i="3"/>
  <c r="M659" i="3" s="1"/>
  <c r="K661" i="3"/>
  <c r="M661" i="3" s="1"/>
  <c r="K663" i="3"/>
  <c r="M663" i="3" s="1"/>
  <c r="K665" i="3"/>
  <c r="M665" i="3" s="1"/>
  <c r="K629" i="3"/>
  <c r="L454" i="3" l="1"/>
  <c r="M629" i="3"/>
  <c r="K637" i="3"/>
  <c r="M637" i="3" s="1"/>
  <c r="L11" i="3" l="1"/>
  <c r="K360" i="3" l="1"/>
  <c r="M360" i="3" s="1"/>
  <c r="K655" i="3" l="1"/>
  <c r="M655" i="3" s="1"/>
  <c r="K605" i="3" l="1"/>
  <c r="M605" i="3" s="1"/>
  <c r="K225" i="3" l="1"/>
  <c r="K246" i="3" l="1"/>
  <c r="M246" i="3" s="1"/>
  <c r="K264" i="3" l="1"/>
  <c r="M264" i="3" s="1"/>
  <c r="K221" i="3" l="1"/>
  <c r="M221" i="3" s="1"/>
  <c r="K223" i="3"/>
  <c r="M223" i="3" s="1"/>
  <c r="K220" i="3" l="1"/>
  <c r="K477" i="3"/>
  <c r="M477" i="3" s="1"/>
  <c r="K483" i="3"/>
  <c r="M483" i="3" s="1"/>
  <c r="K458" i="3"/>
  <c r="M458" i="3" s="1"/>
  <c r="K113" i="3"/>
  <c r="M113" i="3" s="1"/>
  <c r="K219" i="3" l="1"/>
  <c r="M219" i="3" s="1"/>
  <c r="M220" i="3"/>
  <c r="K199" i="3"/>
  <c r="M199" i="3" s="1"/>
  <c r="K198" i="3"/>
  <c r="M198" i="3" s="1"/>
  <c r="K528" i="3"/>
  <c r="M528" i="3" s="1"/>
  <c r="K482" i="3"/>
  <c r="M482" i="3" s="1"/>
  <c r="K328" i="3"/>
  <c r="M328" i="3" s="1"/>
  <c r="K405" i="3" l="1"/>
  <c r="M405" i="3" s="1"/>
  <c r="K412" i="3"/>
  <c r="M412" i="3" s="1"/>
  <c r="K609" i="3" l="1"/>
  <c r="M609" i="3" s="1"/>
  <c r="K175" i="3"/>
  <c r="M175" i="3" l="1"/>
  <c r="K674" i="3"/>
  <c r="M674" i="3" s="1"/>
  <c r="K670" i="3"/>
  <c r="M670" i="3" s="1"/>
  <c r="K668" i="3"/>
  <c r="K497" i="3"/>
  <c r="K333" i="3"/>
  <c r="M333" i="3" s="1"/>
  <c r="K323" i="3"/>
  <c r="M323" i="3" s="1"/>
  <c r="K291" i="3"/>
  <c r="M291" i="3" s="1"/>
  <c r="K286" i="3"/>
  <c r="M286" i="3" s="1"/>
  <c r="K282" i="3"/>
  <c r="M282" i="3" s="1"/>
  <c r="K277" i="3"/>
  <c r="M277" i="3" s="1"/>
  <c r="K297" i="3"/>
  <c r="K302" i="3"/>
  <c r="K267" i="3"/>
  <c r="K263" i="3"/>
  <c r="M263" i="3" s="1"/>
  <c r="K258" i="3"/>
  <c r="M258" i="3" s="1"/>
  <c r="K254" i="3"/>
  <c r="M254" i="3" s="1"/>
  <c r="K252" i="3"/>
  <c r="M252" i="3" s="1"/>
  <c r="K250" i="3"/>
  <c r="M250" i="3" s="1"/>
  <c r="K206" i="3"/>
  <c r="M206" i="3" s="1"/>
  <c r="K203" i="3"/>
  <c r="M203" i="3" s="1"/>
  <c r="K296" i="3" l="1"/>
  <c r="M296" i="3" s="1"/>
  <c r="M297" i="3"/>
  <c r="M668" i="3"/>
  <c r="K667" i="3"/>
  <c r="M667" i="3" s="1"/>
  <c r="K266" i="3"/>
  <c r="M266" i="3" s="1"/>
  <c r="M267" i="3"/>
  <c r="K301" i="3"/>
  <c r="M302" i="3"/>
  <c r="K494" i="3"/>
  <c r="M497" i="3"/>
  <c r="K257" i="3"/>
  <c r="K276" i="3"/>
  <c r="M276" i="3" s="1"/>
  <c r="K285" i="3"/>
  <c r="M285" i="3" s="1"/>
  <c r="K249" i="3"/>
  <c r="K202" i="3"/>
  <c r="K493" i="3" l="1"/>
  <c r="M493" i="3" s="1"/>
  <c r="M494" i="3"/>
  <c r="K201" i="3"/>
  <c r="M201" i="3" s="1"/>
  <c r="M202" i="3"/>
  <c r="M257" i="3"/>
  <c r="K300" i="3"/>
  <c r="M300" i="3" s="1"/>
  <c r="M301" i="3"/>
  <c r="K248" i="3"/>
  <c r="M248" i="3" s="1"/>
  <c r="M249" i="3"/>
  <c r="K100" i="3"/>
  <c r="M100" i="3" s="1"/>
  <c r="K68" i="3"/>
  <c r="M68" i="3" s="1"/>
  <c r="K61" i="3"/>
  <c r="K58" i="3" l="1"/>
  <c r="M58" i="3" s="1"/>
  <c r="M61" i="3"/>
  <c r="K209" i="3"/>
  <c r="M209" i="3" s="1"/>
  <c r="K178" i="3" l="1"/>
  <c r="K166" i="3" s="1"/>
  <c r="K157" i="3"/>
  <c r="M157" i="3" s="1"/>
  <c r="K131" i="3"/>
  <c r="M131" i="3" s="1"/>
  <c r="M178" i="3" l="1"/>
  <c r="K75" i="3"/>
  <c r="M75" i="3" s="1"/>
  <c r="K52" i="3"/>
  <c r="M52" i="3" s="1"/>
  <c r="K30" i="3" l="1"/>
  <c r="M30" i="3" s="1"/>
  <c r="K33" i="3" l="1"/>
  <c r="M33" i="3" s="1"/>
  <c r="K457" i="3" l="1"/>
  <c r="M457" i="3" s="1"/>
  <c r="K603" i="3" l="1"/>
  <c r="K602" i="3" l="1"/>
  <c r="M602" i="3" s="1"/>
  <c r="M603" i="3"/>
  <c r="K306" i="3"/>
  <c r="K305" i="3" l="1"/>
  <c r="M306" i="3"/>
  <c r="K366" i="3"/>
  <c r="M366" i="3" s="1"/>
  <c r="K372" i="3"/>
  <c r="M372" i="3" s="1"/>
  <c r="K304" i="3" l="1"/>
  <c r="M305" i="3"/>
  <c r="K519" i="3"/>
  <c r="K295" i="3" l="1"/>
  <c r="M304" i="3"/>
  <c r="K518" i="3"/>
  <c r="M518" i="3" s="1"/>
  <c r="M519" i="3"/>
  <c r="K481" i="3"/>
  <c r="M481" i="3" s="1"/>
  <c r="K294" i="3" l="1"/>
  <c r="M294" i="3" s="1"/>
  <c r="M295" i="3"/>
  <c r="K579" i="3"/>
  <c r="K578" i="3" l="1"/>
  <c r="M579" i="3"/>
  <c r="K322" i="3"/>
  <c r="M322" i="3" s="1"/>
  <c r="K245" i="3"/>
  <c r="M245" i="3" s="1"/>
  <c r="K161" i="3"/>
  <c r="M161" i="3" s="1"/>
  <c r="K141" i="3"/>
  <c r="M141" i="3" s="1"/>
  <c r="K145" i="3"/>
  <c r="M145" i="3" s="1"/>
  <c r="K108" i="3"/>
  <c r="M108" i="3" s="1"/>
  <c r="K104" i="3"/>
  <c r="M104" i="3" s="1"/>
  <c r="K577" i="3" l="1"/>
  <c r="M577" i="3" s="1"/>
  <c r="M578" i="3"/>
  <c r="K99" i="3"/>
  <c r="K74" i="3"/>
  <c r="M74" i="3" s="1"/>
  <c r="K86" i="3"/>
  <c r="M86" i="3" s="1"/>
  <c r="K98" i="3" l="1"/>
  <c r="M98" i="3" s="1"/>
  <c r="M99" i="3"/>
  <c r="K66" i="3"/>
  <c r="M66" i="3" s="1"/>
  <c r="K596" i="3" l="1"/>
  <c r="M596" i="3" s="1"/>
  <c r="K341" i="3"/>
  <c r="K229" i="3"/>
  <c r="M229" i="3" s="1"/>
  <c r="K120" i="3"/>
  <c r="K93" i="3"/>
  <c r="K92" i="3" l="1"/>
  <c r="M93" i="3"/>
  <c r="K119" i="3"/>
  <c r="M120" i="3"/>
  <c r="K340" i="3"/>
  <c r="M340" i="3" s="1"/>
  <c r="M341" i="3"/>
  <c r="K244" i="3"/>
  <c r="M244" i="3" l="1"/>
  <c r="K243" i="3"/>
  <c r="M243" i="3" s="1"/>
  <c r="K118" i="3"/>
  <c r="M118" i="3" s="1"/>
  <c r="M119" i="3"/>
  <c r="K91" i="3"/>
  <c r="M91" i="3" s="1"/>
  <c r="M92" i="3"/>
  <c r="K585" i="3"/>
  <c r="M585" i="3" s="1"/>
  <c r="K592" i="3"/>
  <c r="K386" i="3"/>
  <c r="K359" i="3"/>
  <c r="K385" i="3" l="1"/>
  <c r="M385" i="3" s="1"/>
  <c r="M386" i="3"/>
  <c r="K591" i="3"/>
  <c r="M592" i="3"/>
  <c r="K358" i="3"/>
  <c r="M359" i="3"/>
  <c r="M358" i="3" l="1"/>
  <c r="M357" i="3" s="1"/>
  <c r="K357" i="3"/>
  <c r="K590" i="3"/>
  <c r="M590" i="3" s="1"/>
  <c r="M591" i="3"/>
  <c r="K381" i="3"/>
  <c r="K378" i="3"/>
  <c r="K377" i="3" l="1"/>
  <c r="M377" i="3" s="1"/>
  <c r="M378" i="3"/>
  <c r="K380" i="3"/>
  <c r="M380" i="3" s="1"/>
  <c r="M381" i="3"/>
  <c r="K644" i="3"/>
  <c r="K640" i="3"/>
  <c r="K615" i="3"/>
  <c r="M615" i="3" s="1"/>
  <c r="K613" i="3"/>
  <c r="M613" i="3" s="1"/>
  <c r="K595" i="3"/>
  <c r="M595" i="3" s="1"/>
  <c r="K584" i="3"/>
  <c r="M584" i="3" s="1"/>
  <c r="K573" i="3"/>
  <c r="K569" i="3"/>
  <c r="M569" i="3" s="1"/>
  <c r="K504" i="3"/>
  <c r="M504" i="3" s="1"/>
  <c r="K488" i="3"/>
  <c r="K476" i="3"/>
  <c r="M476" i="3" s="1"/>
  <c r="K471" i="3"/>
  <c r="K466" i="3"/>
  <c r="K456" i="3"/>
  <c r="M456" i="3" s="1"/>
  <c r="K508" i="3"/>
  <c r="M508" i="3" s="1"/>
  <c r="K447" i="3"/>
  <c r="K436" i="3"/>
  <c r="K433" i="3"/>
  <c r="K397" i="3"/>
  <c r="K391" i="3"/>
  <c r="K384" i="3"/>
  <c r="K155" i="3"/>
  <c r="M155" i="3" s="1"/>
  <c r="K81" i="3"/>
  <c r="K63" i="3"/>
  <c r="K45" i="3"/>
  <c r="M45" i="3" s="1"/>
  <c r="K38" i="3"/>
  <c r="K23" i="3"/>
  <c r="K18" i="3"/>
  <c r="M23" i="3" l="1"/>
  <c r="K73" i="3"/>
  <c r="M73" i="3" s="1"/>
  <c r="M81" i="3"/>
  <c r="K396" i="3"/>
  <c r="M397" i="3"/>
  <c r="K37" i="3"/>
  <c r="M37" i="3" s="1"/>
  <c r="M38" i="3"/>
  <c r="K432" i="3"/>
  <c r="M433" i="3"/>
  <c r="K487" i="3"/>
  <c r="M488" i="3"/>
  <c r="K383" i="3"/>
  <c r="M383" i="3" s="1"/>
  <c r="M384" i="3"/>
  <c r="K435" i="3"/>
  <c r="M435" i="3" s="1"/>
  <c r="M436" i="3"/>
  <c r="K465" i="3"/>
  <c r="M465" i="3" s="1"/>
  <c r="M466" i="3"/>
  <c r="K15" i="3"/>
  <c r="M15" i="3" s="1"/>
  <c r="M18" i="3"/>
  <c r="K390" i="3"/>
  <c r="M390" i="3" s="1"/>
  <c r="M391" i="3"/>
  <c r="K446" i="3"/>
  <c r="M447" i="3"/>
  <c r="K470" i="3"/>
  <c r="M471" i="3"/>
  <c r="K371" i="3"/>
  <c r="M371" i="3" s="1"/>
  <c r="M640" i="3"/>
  <c r="K628" i="3"/>
  <c r="K627" i="3" s="1"/>
  <c r="M627" i="3" s="1"/>
  <c r="K57" i="3"/>
  <c r="M57" i="3" s="1"/>
  <c r="M63" i="3"/>
  <c r="K503" i="3"/>
  <c r="K568" i="3"/>
  <c r="M568" i="3" s="1"/>
  <c r="K567" i="3"/>
  <c r="K492" i="3"/>
  <c r="M492" i="3" s="1"/>
  <c r="K651" i="3"/>
  <c r="K650" i="3" s="1"/>
  <c r="K649" i="3" s="1"/>
  <c r="K624" i="3"/>
  <c r="K612" i="3"/>
  <c r="K563" i="3"/>
  <c r="K557" i="3"/>
  <c r="M557" i="3" s="1"/>
  <c r="K555" i="3"/>
  <c r="M555" i="3" s="1"/>
  <c r="K527" i="3"/>
  <c r="K425" i="3"/>
  <c r="M425" i="3" s="1"/>
  <c r="K421" i="3"/>
  <c r="M421" i="3" s="1"/>
  <c r="K417" i="3"/>
  <c r="M417" i="3" s="1"/>
  <c r="K411" i="3"/>
  <c r="M411" i="3" s="1"/>
  <c r="K404" i="3"/>
  <c r="K365" i="3"/>
  <c r="K352" i="3"/>
  <c r="K339" i="3"/>
  <c r="M339" i="3" s="1"/>
  <c r="K317" i="3"/>
  <c r="M317" i="3" s="1"/>
  <c r="K315" i="3"/>
  <c r="M315" i="3" s="1"/>
  <c r="K240" i="3"/>
  <c r="K235" i="3"/>
  <c r="K228" i="3"/>
  <c r="M228" i="3" s="1"/>
  <c r="K154" i="3"/>
  <c r="K138" i="3"/>
  <c r="K47" i="3"/>
  <c r="M47" i="3" s="1"/>
  <c r="K25" i="3"/>
  <c r="K22" i="3" s="1"/>
  <c r="K134" i="3" l="1"/>
  <c r="K130" i="3" s="1"/>
  <c r="M138" i="3"/>
  <c r="K239" i="3"/>
  <c r="M240" i="3"/>
  <c r="K351" i="3"/>
  <c r="M351" i="3" s="1"/>
  <c r="M352" i="3"/>
  <c r="K623" i="3"/>
  <c r="M623" i="3" s="1"/>
  <c r="M624" i="3"/>
  <c r="K445" i="3"/>
  <c r="M446" i="3"/>
  <c r="K486" i="3"/>
  <c r="M486" i="3" s="1"/>
  <c r="M487" i="3"/>
  <c r="K153" i="3"/>
  <c r="M153" i="3" s="1"/>
  <c r="M154" i="3"/>
  <c r="K364" i="3"/>
  <c r="M364" i="3" s="1"/>
  <c r="M365" i="3"/>
  <c r="K566" i="3"/>
  <c r="M566" i="3" s="1"/>
  <c r="M567" i="3"/>
  <c r="M25" i="3"/>
  <c r="M22" i="3" s="1"/>
  <c r="K403" i="3"/>
  <c r="M404" i="3"/>
  <c r="K562" i="3"/>
  <c r="M563" i="3"/>
  <c r="K469" i="3"/>
  <c r="M469" i="3" s="1"/>
  <c r="M470" i="3"/>
  <c r="K431" i="3"/>
  <c r="M431" i="3" s="1"/>
  <c r="M432" i="3"/>
  <c r="K395" i="3"/>
  <c r="M395" i="3" s="1"/>
  <c r="M396" i="3"/>
  <c r="K234" i="3"/>
  <c r="M234" i="3" s="1"/>
  <c r="M235" i="3"/>
  <c r="K526" i="3"/>
  <c r="M526" i="3" s="1"/>
  <c r="M527" i="3"/>
  <c r="K594" i="3"/>
  <c r="M594" i="3" s="1"/>
  <c r="M612" i="3"/>
  <c r="K455" i="3"/>
  <c r="K502" i="3"/>
  <c r="M503" i="3"/>
  <c r="M628" i="3"/>
  <c r="M650" i="3"/>
  <c r="M651" i="3"/>
  <c r="K314" i="3"/>
  <c r="K160" i="3"/>
  <c r="K554" i="3"/>
  <c r="K44" i="3"/>
  <c r="K227" i="3"/>
  <c r="M227" i="3" s="1"/>
  <c r="K410" i="3"/>
  <c r="M403" i="3" l="1"/>
  <c r="K402" i="3"/>
  <c r="M402" i="3" s="1"/>
  <c r="M410" i="3"/>
  <c r="K310" i="3"/>
  <c r="M310" i="3" s="1"/>
  <c r="M314" i="3"/>
  <c r="K454" i="3"/>
  <c r="M454" i="3" s="1"/>
  <c r="M455" i="3"/>
  <c r="K444" i="3"/>
  <c r="M445" i="3"/>
  <c r="K553" i="3"/>
  <c r="M554" i="3"/>
  <c r="M134" i="3"/>
  <c r="K363" i="3"/>
  <c r="M363" i="3" s="1"/>
  <c r="K561" i="3"/>
  <c r="M561" i="3" s="1"/>
  <c r="M562" i="3"/>
  <c r="K14" i="3"/>
  <c r="M14" i="3" s="1"/>
  <c r="K238" i="3"/>
  <c r="M238" i="3" s="1"/>
  <c r="M239" i="3"/>
  <c r="K338" i="3"/>
  <c r="M338" i="3" s="1"/>
  <c r="K501" i="3"/>
  <c r="M502" i="3"/>
  <c r="K648" i="3"/>
  <c r="K618" i="3" s="1"/>
  <c r="M649" i="3"/>
  <c r="M166" i="3"/>
  <c r="M130" i="3"/>
  <c r="K36" i="3"/>
  <c r="M36" i="3" s="1"/>
  <c r="M44" i="3"/>
  <c r="K309" i="3"/>
  <c r="K13" i="3" l="1"/>
  <c r="K12" i="3" s="1"/>
  <c r="M12" i="3" s="1"/>
  <c r="K547" i="3"/>
  <c r="M553" i="3"/>
  <c r="M501" i="3"/>
  <c r="K491" i="3"/>
  <c r="M491" i="3" s="1"/>
  <c r="M444" i="3"/>
  <c r="K429" i="3"/>
  <c r="M429" i="3" s="1"/>
  <c r="M618" i="3"/>
  <c r="M648" i="3"/>
  <c r="K308" i="3"/>
  <c r="M308" i="3" s="1"/>
  <c r="M309" i="3"/>
  <c r="M160" i="3"/>
  <c r="K152" i="3"/>
  <c r="M13" i="3" l="1"/>
  <c r="K546" i="3"/>
  <c r="M546" i="3" s="1"/>
  <c r="M547" i="3"/>
  <c r="M152" i="3"/>
  <c r="K151" i="3"/>
  <c r="M151" i="3" s="1"/>
  <c r="K11" i="3" l="1"/>
  <c r="M11" i="3" s="1"/>
</calcChain>
</file>

<file path=xl/sharedStrings.xml><?xml version="1.0" encoding="utf-8"?>
<sst xmlns="http://schemas.openxmlformats.org/spreadsheetml/2006/main" count="5460" uniqueCount="419">
  <si>
    <t>Организация и проведение мероприятий, направленных на привлечение к проблемам семьи и детей.</t>
  </si>
  <si>
    <t>Содержание сети подведомственных учреждений дошкольного образования, реализующим основную образовательную программу дошкольного образования в рамках выполнения муниципального задания.</t>
  </si>
  <si>
    <t>Обеспечение введения ФГОС дошкольного образования.</t>
  </si>
  <si>
    <t>Содержание сети подведомственных учреждений общего образования, реализующим основную образовательную программу общего образования в рамках выполнения муниципального задания.</t>
  </si>
  <si>
    <t>Обеспечение введения ФГОС основного общего образования.</t>
  </si>
  <si>
    <t>Подпрограмма   "Массовая физкультурно-оздоровительная и спортивная работа"</t>
  </si>
  <si>
    <t>Организация проведения спортивно-массовых мероприятий и соревнований, направленных на физическое воспитание детей, подростков и молодежи; привлечение к спортивному, здоровому образу жизни взрослого населения, инвалидов и ветеранов в рамках Единого календарного плана городских спортивно-массовых мероприятий на текущий год</t>
  </si>
  <si>
    <t>Расходы, не включенные в муниципальные программы муниципального образования "Город Вышний Волочёк"</t>
  </si>
  <si>
    <t>Расходы на обеспечение деятельности представительного органа власти</t>
  </si>
  <si>
    <t>Резервный фонд администрации города Вышний Волочёк</t>
  </si>
  <si>
    <t>Создание условий для занятий физической культурой и спортом населения региона в государственных физкультурно-оздоровительных и спортивных комплексах</t>
  </si>
  <si>
    <t>Создание временных трудовых отрядов несовершеннолетних и организация их работ</t>
  </si>
  <si>
    <t>Содержание муниципального учреждения "Оздоровительный лагерь "Чайка"</t>
  </si>
  <si>
    <t>Обеспечивающая подпрограмма</t>
  </si>
  <si>
    <t>Обеспечение деятельности главного администратора программы</t>
  </si>
  <si>
    <t>Подпрограмма "Капитальный ремонт жилого фонда объектов муниципальной собственности"</t>
  </si>
  <si>
    <t>Обеспечение деятельности городского методического кабинета</t>
  </si>
  <si>
    <t>Обеспечение деятельности хозяйственно-эксплуатационной группы</t>
  </si>
  <si>
    <t>Подпрограмма "Предоставление иных форм социальной поддержки отдельным категориям граждан"</t>
  </si>
  <si>
    <t>Финансовое обеспечение деятельности МКУ "Единая дежурно-диспетчерская служба города Вышний Волочёк"</t>
  </si>
  <si>
    <t>0</t>
  </si>
  <si>
    <t>000</t>
  </si>
  <si>
    <t>1</t>
  </si>
  <si>
    <t>2</t>
  </si>
  <si>
    <t>Расходы местного бюджета</t>
  </si>
  <si>
    <t>001</t>
  </si>
  <si>
    <t>Б</t>
  </si>
  <si>
    <t>002</t>
  </si>
  <si>
    <t>В</t>
  </si>
  <si>
    <t>003</t>
  </si>
  <si>
    <t>Г</t>
  </si>
  <si>
    <t>Расходы местного бюджета за счет средств целевых межбюджетных трансфертов из областного бюджета</t>
  </si>
  <si>
    <t>074</t>
  </si>
  <si>
    <t>050</t>
  </si>
  <si>
    <t>Э</t>
  </si>
  <si>
    <t>Задача "Удовлетворение потребностей населения в получении услуг начального общего, основного общего, среднего общего образования"</t>
  </si>
  <si>
    <t>51</t>
  </si>
  <si>
    <t>004</t>
  </si>
  <si>
    <t>005</t>
  </si>
  <si>
    <t>075</t>
  </si>
  <si>
    <t>3</t>
  </si>
  <si>
    <t>Содержание сети подведомственных учреждений дополнительного образования, реализующих дополнительную общеобразовательную программу в рамках выполнения муниципального задания.</t>
  </si>
  <si>
    <t>4</t>
  </si>
  <si>
    <t>5</t>
  </si>
  <si>
    <t>6</t>
  </si>
  <si>
    <t>S</t>
  </si>
  <si>
    <t>Расходы местных бюджетов в целях софинансирования которых из бюджетов субъектов Российской Федерации предоставляются местным бюджетам субсидии</t>
  </si>
  <si>
    <t>8</t>
  </si>
  <si>
    <t>Задача "Создание условий для организации отдыха и оздоровления детей в муниципальных бюджетных образовательных организациях"</t>
  </si>
  <si>
    <t>9</t>
  </si>
  <si>
    <t>Д</t>
  </si>
  <si>
    <t>С</t>
  </si>
  <si>
    <t>55</t>
  </si>
  <si>
    <t>007</t>
  </si>
  <si>
    <t>Задача "Снижение уровня износа муниципального жилого фонда"</t>
  </si>
  <si>
    <t>61</t>
  </si>
  <si>
    <t>Создание условий для занятия творческой деятельностью на непрофессиональной (любительской) основе</t>
  </si>
  <si>
    <t>Задача "Развитие художественного образования  и подготовка кадров в сфере культуры"</t>
  </si>
  <si>
    <t>Предоставление дополнительного образования детей в области культуры</t>
  </si>
  <si>
    <t>Подпрограмма "Реализация социально значимых проектов в сфере культуры"</t>
  </si>
  <si>
    <t>Задача "Обеспечение многообразия художественной, творческой жизни города Вышний Волочек"</t>
  </si>
  <si>
    <t>Информационное обеспечение развития сферы культуры</t>
  </si>
  <si>
    <t>Стипендиальная и другие формы материальной поддержки обучающихся в учреждениях дополнительного  образования детей в области культуры</t>
  </si>
  <si>
    <t>Задача "Укрепление и модернизация материально-технической базы муниципальных учреждений культуры города"</t>
  </si>
  <si>
    <t>Ж</t>
  </si>
  <si>
    <t>71</t>
  </si>
  <si>
    <t>Задача " Создание условий для социально и экономической устойчивости семьи"</t>
  </si>
  <si>
    <t>Задача "Повышение уровня и качества жизни населения через предоставление социальных выплат и иных мер социальной поддержки"</t>
  </si>
  <si>
    <t>Организация и проведение мероприятий, привлекающих внимание к проблемам ветеранов Великой Отечественной войны</t>
  </si>
  <si>
    <t xml:space="preserve">003 </t>
  </si>
  <si>
    <t>Задача  "Повышение степени социальной адаптации и интеграции инвалидов"</t>
  </si>
  <si>
    <t>R</t>
  </si>
  <si>
    <t>77</t>
  </si>
  <si>
    <t>Задача "Поддержка общественно-значимых молодежных инициатив и деятельности детских молодежных общественных объединений"</t>
  </si>
  <si>
    <t>Задача "Развитие системы культурно-досуговых молодежных мероприятий"</t>
  </si>
  <si>
    <t>Проведение городских праздников, посвященных дню студента, дню российской молодёжи, последнему звонку. Проведение КВН и "Студенческая весна"</t>
  </si>
  <si>
    <t>Задача "Поддержка эффективных моделей и форм вовлечения молодежи в трудовую и предпринимательскую деятельность"</t>
  </si>
  <si>
    <t>81</t>
  </si>
  <si>
    <t>Подпрограмма "Общественная безопасность и профилактика правонарушений в городе Вышний Волочек"</t>
  </si>
  <si>
    <t>Задача "Профилактика безнадзорности и правонарушений несовершеннолетних в городе Вышний Волочек"</t>
  </si>
  <si>
    <t>85</t>
  </si>
  <si>
    <t>Подпрограмма   "Подготовка спортивного резерва, развитие  спорта высших достижений"</t>
  </si>
  <si>
    <t>Задача "Стимулирование результативности в спорте высших достижений"</t>
  </si>
  <si>
    <t>86</t>
  </si>
  <si>
    <t>99</t>
  </si>
  <si>
    <t>А</t>
  </si>
  <si>
    <t>Обслуживание государственного и муниципального долга</t>
  </si>
  <si>
    <t>021</t>
  </si>
  <si>
    <t>022</t>
  </si>
  <si>
    <t>Расходы на обеспечение деятельности исполнительных, представительных органов местного самоуправления города Вышний Волочёк Тверской области, муниципальных органов города Вышний Волочёк Тверской области, местных администраций</t>
  </si>
  <si>
    <t>Ц</t>
  </si>
  <si>
    <t>054</t>
  </si>
  <si>
    <t>051</t>
  </si>
  <si>
    <t>Расходы местного бюджета, источником финансового обеспечениякоторых являются межбюджетные трансферты, предоставляемые из федерального бюджета</t>
  </si>
  <si>
    <t>930</t>
  </si>
  <si>
    <t>ЦСР</t>
  </si>
  <si>
    <t>наименование</t>
  </si>
  <si>
    <t>055</t>
  </si>
  <si>
    <t>Расходы на осуществление органами местного самоуправления отдельных государственных полномочий по организации проведения на территории Тверской области мероприятий по предупреждению и ликвидации болезней животных</t>
  </si>
  <si>
    <t>Оказание адресной материальной помощи семьям, находящимся в трудной жизненной ситуации</t>
  </si>
  <si>
    <t>Задача  "Содействие развитию гражданско-патриотического и духовно-нравственного воспитания молодежи"</t>
  </si>
  <si>
    <t>Подпрограмма " Социальная поддержка семей с детьми"</t>
  </si>
  <si>
    <t>Подпрограмма "Патриотическое и гражданское воспитание молодых граждан"</t>
  </si>
  <si>
    <t>Подпрограмма "Повышение безопасности дорожного движения на территории города Вышний Волочек"</t>
  </si>
  <si>
    <t>Задача "Повышение безопасности дорожного движения для автомобильного транспорта на улично-дорожной сети города Вышний Волочек"</t>
  </si>
  <si>
    <t>Финансовое обеспечение деятельности МКУ "Централизованная бухгалтерия муниципальных учреждений города Вышний Волочек"</t>
  </si>
  <si>
    <t>Управление финансов и экономического анализа администрации города Вышний Волочёк</t>
  </si>
  <si>
    <t>Управление по делам гражданской обороны и чрезвычайным ситуациям города Вышний Волочёк</t>
  </si>
  <si>
    <t>ИТОГО</t>
  </si>
  <si>
    <t>Предоставление дополнительного образования спортивной направленности детям в муниципальных учреждениях</t>
  </si>
  <si>
    <t>Задача  "Привлечение внимания общественности, средств массовой информации к проблемам пожилым граждан, детей и инвалидов"</t>
  </si>
  <si>
    <t>082</t>
  </si>
  <si>
    <t>Расходы местного бюджета, источником финансового обеспечения которых являются межбюджетные трансферты, предоставляемые из областного бюджета в целях софинансирования которых предоставляются субсидии из федерального бюджета</t>
  </si>
  <si>
    <t>Расходы на приобретение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</si>
  <si>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Проведение ежегодных конкурсов творчества людей старшего поколения и инвалидов</t>
  </si>
  <si>
    <t>Проведение конкурса на лучшее оформление предприятий потребительского рынка в г. В.Волочёк к Новому году</t>
  </si>
  <si>
    <t>Подпрограмма "Социальная интеграция инвалидов и формирование безбарьерной среды для инвалидов и других маломобильных групп населения"</t>
  </si>
  <si>
    <t>Подпрограмма  "Социальная поддержка старшего поколения, ветеранов Великой Отечественной войны, ветеранов боевых действий и членов их семей"</t>
  </si>
  <si>
    <t>Задача "Развитие детско-юношеского спорта в системе учреждений дополнительного образования детей "</t>
  </si>
  <si>
    <t>Подпрограмма "Информационное обеспечение и поддержка малого и среднего предпринимательства в г.Вышний Волочек"</t>
  </si>
  <si>
    <t>Обслуживание  муниципального долга</t>
  </si>
  <si>
    <t>Подпрограмма "Сохранение и развитие культурного потенциала города Вышний Волочек"</t>
  </si>
  <si>
    <t>Задача "Поддержка народного творчества"</t>
  </si>
  <si>
    <t>Использование субвенции местным бюджетам  на обеспечение государственных гарантий реализации прав на получение общедоступного и  бесплатного дошкольного образования в муниципальных дошкольных образовательных организациях Тверской области .</t>
  </si>
  <si>
    <t xml:space="preserve">Оказание содействия Вышневолоцкой районной общественной организации ветеранов (пенсионеров) войны, труда, Вооружённых сил и правоохранительных органов </t>
  </si>
  <si>
    <t>023</t>
  </si>
  <si>
    <t>032</t>
  </si>
  <si>
    <t>К</t>
  </si>
  <si>
    <t>Расходы связанные с выполнением обязательств прошлых  лет</t>
  </si>
  <si>
    <t>87</t>
  </si>
  <si>
    <t>Подпрограмма " Сохранение и развитие этноконфессиональных отношений на территории города Вышний Волочек"</t>
  </si>
  <si>
    <t>Задача "Подготовка и размещение информации о социально-экономическом развитии муниципального образования "Город Вышний Волочек" в новостных выпусках телевидения и радио"</t>
  </si>
  <si>
    <t>Создание новостных видеосюжетов</t>
  </si>
  <si>
    <t>Задача "Подготовка и размещение информации о социально-экономическом развитии муниципального образования "Город Вышний Волочек"бегущей строкой и в виде объявлений"</t>
  </si>
  <si>
    <t>Создание и размещение в эфире бегущей строки</t>
  </si>
  <si>
    <t>Субсидии юридическим лицам, являющимся некоммерческими организациями, осуществляющим деятельность по производства, выпуску и распространению периодического печатного издания газеты</t>
  </si>
  <si>
    <t>Опубликование муниципальных правовых актов</t>
  </si>
  <si>
    <t>Задача "Обеспечение опубликования  муниципальных правовых актов"</t>
  </si>
  <si>
    <t>Задача "Развитие системы дошкольного образования в городе Вышний Волочек"</t>
  </si>
  <si>
    <t>Подпрограмма "Развитие системы общего образования в городе Вышний Волочек"</t>
  </si>
  <si>
    <t>Задача "Развитие сферы дополнительного образования и воспитания детей"</t>
  </si>
  <si>
    <t>Задача "Обеспечение деятельности по сохранению и укреплению здоровья школьников, формирования основ здорового образа жизни в муниципальных образовательных организациях города Вышний Волочёк"</t>
  </si>
  <si>
    <t>Использование субвенции  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</si>
  <si>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Муниципальная программа муниципального образования "Город Вышний Волочек"  "Физическая культура , спорт и туризм" на 2017 - 2019годы"</t>
  </si>
  <si>
    <t>Муниципальная программа муниципального образования "Город Вышний Волочёк" " Молодёжь города Вышний Волочёк на 2017-2019годы"</t>
  </si>
  <si>
    <t>Муниципальная программа муниципального образования "Город Вышний Волочек" "Благоустройство города и комплексное развитие систем коммунальной инфраструктуры города Вышний Волочек Тверской области на 2017-2019 годы"</t>
  </si>
  <si>
    <t>Подпрограмма "Развитие и благоустройство муниципального образования "Город Вышний Волочек""</t>
  </si>
  <si>
    <t>Подпрограмма "Реконструкция, строительство объектов муниципального хозяйства"</t>
  </si>
  <si>
    <t>Задача "Повышение устойчивости, надежности и эффективности функционирования систем жизнеобеспечения населения города"</t>
  </si>
  <si>
    <t>Задача "Улучшение водоотведения поверхностных, дождевых и грунтовых вод на территории города Вышний Волочек"</t>
  </si>
  <si>
    <t>Содержание системы водоотведения, поверхностных дождевых и сточных вод</t>
  </si>
  <si>
    <t>Муниципальная программа муниципального образования "Город Вышний Волочёк" "Социальная поддержка  и защита населения города Вышний Волочек на 2017-2019годы"</t>
  </si>
  <si>
    <t>Проведение акций для социально-уязвимых категорий населения в связи с праздничными датами и информационное обеспечение.</t>
  </si>
  <si>
    <t>Задача "Совершенствование комплекса благоустройства территорий города"</t>
  </si>
  <si>
    <t>Содержание муниципального бюджетного учреждения "Благоустройство"</t>
  </si>
  <si>
    <t>Муниципальная программа муниципального образования "Город  Вышний Волочек" "Культура города Вышний Волочек Тверской области" на 2017-2019 годы</t>
  </si>
  <si>
    <t>Задача "Поддержка участников образовательного процесса в сфере культуры""</t>
  </si>
  <si>
    <t>Проведение противопожарных мероприятий и ремонта зданий и помещений, находящихся в муниципальной собственности и используемых для размещения учреждений культуры.</t>
  </si>
  <si>
    <t>Задача "Создание оптимальных условий для развития спорта высших достижений"</t>
  </si>
  <si>
    <t>Муниципальная программа муниципального образования "Город Вышний Волочёк "Развитие малого и среднего предпринимательства в городе Вышний Волочёк на 2017-2019годы"</t>
  </si>
  <si>
    <t xml:space="preserve">Участие в региональном форуме общественных объединений "Содружество" </t>
  </si>
  <si>
    <t>Поддержка молодёжных мероприятий, направленных на формирование здорового образа жизни и профилактику асоциальных явлений в молодежной среде</t>
  </si>
  <si>
    <t xml:space="preserve">Содержание территорий города и уборка стихийных свалок </t>
  </si>
  <si>
    <t xml:space="preserve">Поставка уличного освещения </t>
  </si>
  <si>
    <t xml:space="preserve">Капитальный ремонт жилого фонда </t>
  </si>
  <si>
    <t xml:space="preserve">Разработка ПСД, ремонт и реконструкция автомобильных дорог, дворовых территорий и прилегающих к ним территорий </t>
  </si>
  <si>
    <t>Выплата ежемесячных стипендий Главы города Вышний Волочек  Тверской области спортсменам</t>
  </si>
  <si>
    <t>89</t>
  </si>
  <si>
    <t>82</t>
  </si>
  <si>
    <t>Содержание имущества города Вышний Волочек Тверской области, подлежащего приватизации</t>
  </si>
  <si>
    <t>Изготовление технических планов и технических паспортов на объекты муниципального недвижимого имущества города Вышний Волочек Тверской области, подлежащие приватизации</t>
  </si>
  <si>
    <t>Задача "Проведение предпродажной подготовки объектов муниципальной собственности города Вышний Волочек Тверской области, подлежащих приватизации"</t>
  </si>
  <si>
    <t>Заключение договоров на оказание услуг по  оценке рыночной стоимости объектов муниципальной собственности, подлежащих приватизации</t>
  </si>
  <si>
    <t>Проведение технической инвентаризации объектов муниципального имущества для его реализации путем проведения торгов</t>
  </si>
  <si>
    <t>Определение рыночной стоимости арендной платы для проведения торгов</t>
  </si>
  <si>
    <t>Осуществление  работ по формированию земельного участка, в том числе: утверждение схемы расположения земельного участка на кадастровом плане территории,  разрешенного использования, утверждение границ земельного участка, осуществление постановки земельного участка на государственный кадастровый учет</t>
  </si>
  <si>
    <t>Задача "Развитие адресной помощи семьям с детьми"</t>
  </si>
  <si>
    <t>Подпрограмма "Создание условий для вовлечения молодёжи в общественно-политическую, социально-экономическую и культурную жизнь общества".</t>
  </si>
  <si>
    <t>Муниципальная  программа муниципального образования Город Вышний Волочек "Муниципальное управление и гражданское общество на 2017-2019годы"</t>
  </si>
  <si>
    <t>Подпрограмма " Создание условий для эффективного функционирования исполнительных органов местного местного самоуправления муниципального образования города Вышний Волочек"</t>
  </si>
  <si>
    <t>Задача "Развитие кадрового потенциала исполнительных органов местного местного самоуправления муниципального образования города Вышний Волочек""</t>
  </si>
  <si>
    <t>Профессиональная переподготовка и повышение квалификации муниципальных служащих</t>
  </si>
  <si>
    <t>Организационное обеспечение мероприятий с участием Главы города</t>
  </si>
  <si>
    <t>Расходы на членские взносы в Ассоциацию муниципальных образований Тверской области "Верхневолжье"</t>
  </si>
  <si>
    <t>Задача "Мониторинг социально-экономического развития муниципального образования города Вышний Волочек</t>
  </si>
  <si>
    <t>Предоставление статистической информации территориальным органам</t>
  </si>
  <si>
    <t>Задача "Организационное обеспечение эффективного выполнения органами местного самоуправления, возложенных на них функций"</t>
  </si>
  <si>
    <t>Подпрограмма "Повышение уровня информированности населения муниципального образования "Город Вышний Волочек" о деятельности органов местного самоуправления средствами телевидения, радиовещания и через печатные СМИ"</t>
  </si>
  <si>
    <t>Задача "Организация информационной поддержки деятельности муниципального образования "Город Вышний Волочек" через печатные СМИ</t>
  </si>
  <si>
    <t xml:space="preserve">Функционирование высшего должностного лица муниципального образования "Город Вышний Волочек" </t>
  </si>
  <si>
    <t>Расходы на руководство и управление администрации муниципального образования город Вышний Волочек</t>
  </si>
  <si>
    <t>Расходы на функционирование комиссии по делам несовершеннолетних</t>
  </si>
  <si>
    <t>Подпрограмма "Повышение эффективности приватизации муниципального имуществ"</t>
  </si>
  <si>
    <t>Подпрограмма   "Осуществление контроля за использованием муниципального имущества"</t>
  </si>
  <si>
    <t>Оплата льготного проезда учащихся очной формы обучения общеобразовательных учреждений в городе Вышний Волочёк (кредиторская задолженность)</t>
  </si>
  <si>
    <t>Задача "Обеспечение комфортных и безопасных условий для обеспечения проживания граждан"</t>
  </si>
  <si>
    <t>Подпрограмма "Программа поддержки местных инициатив"</t>
  </si>
  <si>
    <t>Содержание муниципального бюджетного учреждения "СТИКС"</t>
  </si>
  <si>
    <t>Расходы связанные с выполнением обязательств предыдущих лет</t>
  </si>
  <si>
    <t>7</t>
  </si>
  <si>
    <t>Задача "Разработка ПСД, ремонт и реконструкция дворовых территорий и прилегающих к ним территорий"</t>
  </si>
  <si>
    <t>Разработка ПСД, ремонт и реконструкция дворовых территорий и прилегающих к ним территорий</t>
  </si>
  <si>
    <t>120</t>
  </si>
  <si>
    <t>200</t>
  </si>
  <si>
    <t>Закупка товаров, работ и услуг для государственных (муниципальных) нужд</t>
  </si>
  <si>
    <t>Содержание муниципального бюджетного учреждения "РИТУС"</t>
  </si>
  <si>
    <t>600</t>
  </si>
  <si>
    <t>Предоставление субсидий бюджетным, автономным учреждениям и иным некоммерческим организациям</t>
  </si>
  <si>
    <t>КВР</t>
  </si>
  <si>
    <t>Социальное обеспечение и иные выплаты населению</t>
  </si>
  <si>
    <t>Бюджетные инвестиции</t>
  </si>
  <si>
    <t>Иные бюджетные ассигнования</t>
  </si>
  <si>
    <t>300</t>
  </si>
  <si>
    <t xml:space="preserve">Г 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</si>
  <si>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</si>
  <si>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</si>
  <si>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</si>
  <si>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700</t>
  </si>
  <si>
    <t>Обслуживание государственного (муниципального) долга</t>
  </si>
  <si>
    <t>Укрепление и модернизация материально-технической базы муниципальных учреждений культуры</t>
  </si>
  <si>
    <t xml:space="preserve">Закупка товаров, работ и услуг для государственных (муниципальных) нужд </t>
  </si>
  <si>
    <t>Мероприятия, не включенные в муниципальные программы муниципального образования "Город Вышний Волочёк"</t>
  </si>
  <si>
    <t>Расходы  на руководство и управление главного администратора программы - Управления по делам физической культуры, спорта и туризма города Вышний Волочек Тверской области</t>
  </si>
  <si>
    <t>Муниципальная программа муниципального образования "Город Вышний Волочек" "Формирование современной городской среды города Вышний Волочек Тверской области на 2018-2022 годы"</t>
  </si>
  <si>
    <t>Подпрограмма "Развитие и благоустройство муниципального образования "Город Вышний Волочек"</t>
  </si>
  <si>
    <t>57</t>
  </si>
  <si>
    <t>Задача "Разработка ПСД, благоустройство общественных территорий (площадей, набережных, улиц, пешеходных зон, скверов, парков и иных территорий в г. Вышний Волочек Тверской области"</t>
  </si>
  <si>
    <t xml:space="preserve">Расходы на приобретение жилых помещений детям-сиротам, детям, оставшимся без попечения родителей, лицам из их числа по договорам найма специализированных жилых помещений </t>
  </si>
  <si>
    <t>009</t>
  </si>
  <si>
    <t>Обслуживание, содержание, изготовление технических планов газопроводов, находящихся в муниципальной собственности</t>
  </si>
  <si>
    <t>006</t>
  </si>
  <si>
    <t>Председатель Контрольно-счётной палаты</t>
  </si>
  <si>
    <t xml:space="preserve"> Расходы на обеспечение деятельности контрольного органа местного самоуправления</t>
  </si>
  <si>
    <t>Контрольно-счётная палата</t>
  </si>
  <si>
    <t>Проектирование, строительство, ремонт, аварийное обслуживание инженерных сетей коммунального хозяйства и объектов муниципального хозяйства</t>
  </si>
  <si>
    <t>Муниципальная  программа муниципального образования "Город Вышний Волочек" "Обеспечение правопорядка и безопасности населения города Вышний Волочек" на 2017-2019 годы</t>
  </si>
  <si>
    <t>Подпрограмма  "Комплексные меры противодействия злоупотреблению наркотическими средствами, психотропными веществами и их незаконному обороту в городе Вышний Волочёк"</t>
  </si>
  <si>
    <t>Организация профилактической работы среди населения города Вышний Волочёк"</t>
  </si>
  <si>
    <t xml:space="preserve">Развитие аппаратно-программного комплекса "Безопасный город" </t>
  </si>
  <si>
    <t>Задача   «Инвентаризация муниципального имущества, подлежащего приватизации»</t>
  </si>
  <si>
    <t>Подпрограмма  «Управление и распоряжение земельными ресурсами»</t>
  </si>
  <si>
    <t>Задача   «Организация и проведение аукционов по продаже права  на заключение договоров аренды земельных участков и по продаже земельных участков из земель, находящихся в государственной или муниципальной собственности на территории города Вышний Волочек Тверской области»</t>
  </si>
  <si>
    <t>Расходы городских округов на осуществление государственных полномочий по составлению списков кандидатов в присяжные заседатели федеральных судов общей юрисдикции в Российской Федерации на 2018 год.</t>
  </si>
  <si>
    <t xml:space="preserve">Субсидия на реализацию расходных обязательств по обеспечению жилыми помещениями малоимущих многодетных семей, нуждающихся в жилых помещениях </t>
  </si>
  <si>
    <t>Подпрограмма "Профилактика терроризма, содействие гармонизации межнациональных отношений  на территории муниципального образования "Город Вышний Волочёк"</t>
  </si>
  <si>
    <t>62</t>
  </si>
  <si>
    <t>Муниципальная программа муниципального образования "Город Вышний Волочек" "Развитие туристкой индустрии на территории муниципального образования "Город Вышний Волочек" на 2018-2020 годы"</t>
  </si>
  <si>
    <t>Организация и проведение МО событийных мероприятий</t>
  </si>
  <si>
    <t>Доплаты к пенсии муниципальным служащим</t>
  </si>
  <si>
    <t xml:space="preserve">Исполнение обязательств по расходам, связанным с решениями судов, контрольно-надзорных органов </t>
  </si>
  <si>
    <t>Опубликование материалов о деятельности МО "Город Вышний Волочек в федеральных и региональных средствах массовой информации"</t>
  </si>
  <si>
    <t>Задача "Обеспечение информационной открытости органов местного самоуправления муниципального образования город Вышний Волочек через официальный сайт администрации города Вышний Волочек""</t>
  </si>
  <si>
    <r>
      <t>Задача      "В</t>
    </r>
    <r>
      <rPr>
        <b/>
        <sz val="10"/>
        <color rgb="FF000000"/>
        <rFont val="Times New Roman"/>
        <family val="1"/>
        <charset val="204"/>
      </rPr>
      <t>ыявление самовольно используемого муниципального имущества или используемого без документов, удостоверяющих права пользования муниципальным имуществом, оформленных в установленном порядке"</t>
    </r>
  </si>
  <si>
    <r>
      <t xml:space="preserve">Задача </t>
    </r>
    <r>
      <rPr>
        <sz val="10"/>
        <color theme="1"/>
        <rFont val="Times New Roman"/>
        <family val="1"/>
        <charset val="204"/>
      </rPr>
      <t xml:space="preserve"> «</t>
    </r>
    <r>
      <rPr>
        <b/>
        <sz val="10"/>
        <color theme="1"/>
        <rFont val="Times New Roman"/>
        <family val="1"/>
        <charset val="204"/>
      </rPr>
      <t>Формирование земельных участков для бесплатного предоставления гражданам, имеющим трех и более детей, проживающих на территории города Вышний Волочек Тверской области»</t>
    </r>
  </si>
  <si>
    <r>
      <t>Осуществление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землеустроительных работ  по  формированию земельных участков. с целью предоставления многодетным семьям, а так же на  земли общего пользования  и территории застройки элементами инфраструктуры, вынос  и закрепление  границ образованных земельных участков на местности</t>
    </r>
  </si>
  <si>
    <t>Расходы за размещение  сайта в сети интернет</t>
  </si>
  <si>
    <t>011</t>
  </si>
  <si>
    <t>Субсидии предоставляемые бюджетному учреждению на выполнение работ по благоустройству города Вышний Волочек</t>
  </si>
  <si>
    <t>Субсидии предоставляемые бюджетному учреждению на выполнение работ по содержанию автомобильных дорог и сооружений на них в городе Вышний Волочек</t>
  </si>
  <si>
    <t>Субсидии предоставляемые бюджетному учреждению на содержание сетей уличного освещения</t>
  </si>
  <si>
    <t>012</t>
  </si>
  <si>
    <t>013</t>
  </si>
  <si>
    <t>Задача "Организовать совместную работу органов местного самоуправления и населения для решения насущных проблем города"</t>
  </si>
  <si>
    <t>Разработка проектно-сметной документации</t>
  </si>
  <si>
    <t>Муниципальная  программа муниципального образования Город Вышний Волочек "Управление имуществом и земельными ресурсами муниципального образования "Город Вышний Волочек" на 2017-2019годы</t>
  </si>
  <si>
    <t xml:space="preserve">Распределение бюджетных ассигнований по целевым статьям (муниципальным  программам и непрограммным направлениям деятельности), группам видов расходов классификации расходов бюджетов на 2019 год и на плановый период 2020 и 2021 годов.
</t>
  </si>
  <si>
    <t>Муниципальная программа  муниципального образования "Город Вышний Волочек" "Развитие образования города Вышний Волочек на 2017-2019 годы"</t>
  </si>
  <si>
    <t>Использование субвенции  на компенсацию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</si>
  <si>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Задача "Развитие инфраструктуры муниципальных бюджетных образовательных организаций. Создание условий, обеспечивающих безопасное пребывание обучающихся (воспитанников) в образовательных организациях"</t>
  </si>
  <si>
    <t>Осуществление мер, направленных на обеспечение комплексной безопасности зданий и помещений, находящихся в муниципальной собственности используемых для образовательных учреждений, за счет средств бюджета муниципального образования "Город Вышний Волочек"</t>
  </si>
  <si>
    <t>Осуществление мер, направленных на обеспечение комплексной безопасности зданий и помещений, находящихся в муниципальной собственности используемых для  учреждений дошкольного образования, за счет средств бюджета муниципального образования "Город Вышний Волочек"</t>
  </si>
  <si>
    <t>Организация обеспечения учащихся начальных классов муниципальных общеобразовательных учреждений горячим питанием в муниципальных учреждениях, реализующих основную образовательную программу общего образования в рамках выполнения муниципального задания</t>
  </si>
  <si>
    <t>Разработка и проверка проектно сметной документации, разработка дизайн проектов</t>
  </si>
  <si>
    <t>Организация и проведение международных, всероссийских, региональных, муниципальных мероприятий и проектов</t>
  </si>
  <si>
    <t>Подпрограмма "Повышение качества предоставления туристских услуг и расширение спектра туристских продуктов МО</t>
  </si>
  <si>
    <t>Задача "Создание условий для появления и развития новых объектов туристского показа в МО"</t>
  </si>
  <si>
    <t>Организация и проведение совещаний, семинаров, конференций, круглых столов по вопросам патриотического воспитания. Участие в городских и областных мероприятиях патриотической направленности</t>
  </si>
  <si>
    <t>Проведение городского форума молодежи. Организация участия представителей города Вышний Волочёк в межрегиональных, всероссийских мероприятиях.</t>
  </si>
  <si>
    <t>Задача "Развитие деятельности, направленной на формирование здорового образа жизни и профилактика асоциальных явлений в молодежной среде"</t>
  </si>
  <si>
    <t xml:space="preserve"> Приобретение и установка дорожных знаков, нанесение дорожной разметки, установка барьерных ограждений для пешеходов</t>
  </si>
  <si>
    <t>Проведение мероприятий по профилактике правонарушений и безнадзорности с несовершеннолетними города Вышний Волочек</t>
  </si>
  <si>
    <t>Проведение совещаний, семинаров,"круглых столов",акций по профилактике безнадзорности и правонарушений, наркомании и алкоголизма с участием заинтересованных ведомств, осуществляющих работу с несовершеннолетними города Вышний Волочек</t>
  </si>
  <si>
    <t>Организация профильных смен и лагерей для несовершеннолетних, в том числе, оказавшихся в трудной жизненной ситуации</t>
  </si>
  <si>
    <t>Задача "Усиление антитеррористической защищенности объектов возможных диверсионно-террористических посягательств в городе Вышний Волочек Тверской области"</t>
  </si>
  <si>
    <t>Задача  "Развитие массового спорта и физкультурно-оздоровительного движения среди всех возрастных групп и категорий населения города Вышний Волочек Тверской области, включая лиц с ограниченными физическими возможностями и инвалидов"</t>
  </si>
  <si>
    <t>Организация проведения и обеспечение участия вышневолоцких спортсменов в официальных соревнованиях регионального, всероссийского и международного уровней</t>
  </si>
  <si>
    <t>Задача "Пропаганда и популяризация предпринимательской деятельности"</t>
  </si>
  <si>
    <t>Муниципальная программа муниципального образования "Город Вышний Волочёк "Укрепление единства народов, проживающих на территории города Вышний Волочек, и их этнокультурное развитие на 2018-2020 годы"</t>
  </si>
  <si>
    <t>Задача  "Поддержка этнокультурного развития  народов России, проживающих на территории города Вышний Волочек"</t>
  </si>
  <si>
    <t>Проведение мероприятий, направленных на укрепление дружбы народов России, проживающих на территории города Вышний Волочек</t>
  </si>
  <si>
    <t>Подпрограмма  "Совершенствование системы программно-целевого планирования и прогнозирования социально-экономического развития муниципального образования города Вышний Волочек"</t>
  </si>
  <si>
    <t>Расходы на функционирование административной комиссии</t>
  </si>
  <si>
    <t>Расходы на функционирование отдела ЗАГС</t>
  </si>
  <si>
    <t>Организация обеспечения учащихся начальных классов муниципальных общеобразовательных учреждений горячим питанием в муниципальных учреждениях, реализующих основную образовательную программу общего образования в рамках выполнения муниципального задания за счет средств бюджета Тверской области</t>
  </si>
  <si>
    <t>Подпрограмма "Капитальное строительство объектов образования в городе Вышний Волочек"</t>
  </si>
  <si>
    <t>Р</t>
  </si>
  <si>
    <t>Реализация национального проекта «Демография»</t>
  </si>
  <si>
    <t>Реализация федерального проекта «Содействие занятости женщин-создание условий дошкольного образования для детей в возрасте до трех лет»</t>
  </si>
  <si>
    <t>Изготовление проектно-сметной документации на строительство детского сада по адресу: г.Вышний Волочек, ул. Бутягина, д.1</t>
  </si>
  <si>
    <t>015</t>
  </si>
  <si>
    <t>Субсидия на строительство, реконструкцию муниципальных объектов дошкольного образования</t>
  </si>
  <si>
    <t>232</t>
  </si>
  <si>
    <t>Субсидия на создание дополнительных мест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детского сада</t>
  </si>
  <si>
    <t>Задача "Взаимодействие с гражданским обществом по вопросам противодействия незаконного распространения и немедицинского потребления наркотиков в городе Вышний Волочек"</t>
  </si>
  <si>
    <t>108</t>
  </si>
  <si>
    <t>069</t>
  </si>
  <si>
    <t>Использование субсидии на повышение заработной платы педагогическим работникам дополнительного образования</t>
  </si>
  <si>
    <t>Расходы на повышение заработной платы  педагогическим работникам дополнительного образования</t>
  </si>
  <si>
    <t>044</t>
  </si>
  <si>
    <t xml:space="preserve"> Укрепление материально-технической базы муниципальных общеобразовательных организаций </t>
  </si>
  <si>
    <t>092</t>
  </si>
  <si>
    <t>Расходы за счет средств по обращениям, поступающим к депутатам Законодательного собрания Тверской области</t>
  </si>
  <si>
    <t>104</t>
  </si>
  <si>
    <t>010</t>
  </si>
  <si>
    <t xml:space="preserve">          Субсидии на укрепление материально-технической базы муниципальных дошкольных образовательных организаций за счет средств местного бюджета</t>
  </si>
  <si>
    <t>024</t>
  </si>
  <si>
    <t>Расходы по организации отдыха детей в каникулярное время</t>
  </si>
  <si>
    <t>Социальное обеспечение  и иные выплаты населению</t>
  </si>
  <si>
    <t>045</t>
  </si>
  <si>
    <t>Субсидии на укрепление материально-технической базы муниципальных организаций отдыха и оздоровления детей</t>
  </si>
  <si>
    <t>400</t>
  </si>
  <si>
    <t>105</t>
  </si>
  <si>
    <t>109</t>
  </si>
  <si>
    <t xml:space="preserve">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</si>
  <si>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008</t>
  </si>
  <si>
    <t xml:space="preserve">          Расходы на капитальный ремонт и ремонт улично-дорожной сети муниципальных образований</t>
  </si>
  <si>
    <t xml:space="preserve">  Выполнение мероприятий в целях обеспечения безопасности дорожного движения на автомобильных дорогах г городе Вышний Волочек Тверской области</t>
  </si>
  <si>
    <t>016</t>
  </si>
  <si>
    <t>102</t>
  </si>
  <si>
    <t>Задача Ремонт асфальтового покрытия дворовых территорий в г.Вышний Волочек</t>
  </si>
  <si>
    <t>043</t>
  </si>
  <si>
    <t xml:space="preserve"> Ремонт асфальтового покрытия дворовых территорий в г.Вышний Волочек за счет средств местного бюджета, юридических лиц и вкладов граждан</t>
  </si>
  <si>
    <t xml:space="preserve"> Закупка товаров, работ и услуг для обеспечения  государственных (муниципальных)  нужд</t>
  </si>
  <si>
    <t>Задача Ремонт асфальтового покрытия проезжей части улиц в г.Вышний Волочек</t>
  </si>
  <si>
    <t xml:space="preserve"> Ремонт асфальтового покрытия проезжей части улиц в г.Вышний Волочек за счет средств местного бюджета, юридических лиц и вкладов граждан</t>
  </si>
  <si>
    <t xml:space="preserve"> Задача Установка спортивных и детских площадок в г.Вышний Волочек</t>
  </si>
  <si>
    <t xml:space="preserve"> Установка спортивных и детских площадок в г.Вышний Волочек за счет средств местного бюджета, юридических лиц и вкладов граждан</t>
  </si>
  <si>
    <t xml:space="preserve"> Благоустройство парка Текстильщиков в г.Вышний Волочек за счет средств местного бюджета, юридических лиц и вкладов граждан</t>
  </si>
  <si>
    <t>Задача "Разработка ПСД, благоустройство общественной территории "Сквер Венецианова" расположенный между у.Московская, ул. Ванчакова линия, пр-т Казанский, набережная Цнинского канала в  (площадей, набережных, улиц, пешеходных зон, скверов, парков и иных территорий в г. Вышний Волочек Тверской области"</t>
  </si>
  <si>
    <t>555</t>
  </si>
  <si>
    <t>068</t>
  </si>
  <si>
    <t>Использование субсидии на повышение заработной платы  работникам муниципальных учреждений культуры</t>
  </si>
  <si>
    <t>Расходы на повышение заработной платы  работникам муниципальных учреждений культуры</t>
  </si>
  <si>
    <t>Субсидия на поддержку редакций районных и городских газет</t>
  </si>
  <si>
    <t>Подпрограмма "Укрепление и развитие материально-технической базы МБУ СШ им.Ф.Ф. Богдановского и МБУ СШ по видам единоборств</t>
  </si>
  <si>
    <t>Реализация федерального проекта "Спорт-норма жизни"</t>
  </si>
  <si>
    <t>048</t>
  </si>
  <si>
    <t xml:space="preserve">Субсидия на укрепление материально-технической базы муниципальных физкультурно-спортивных организаций, осуществляющих спортивную подготовку </t>
  </si>
  <si>
    <t>Субсидия на укрепление материально-технической базы муниципальных физкультурно-спортивных организаций, осуществляющих спортивную подготовку за счет средств местного бюджета</t>
  </si>
  <si>
    <t>Расходы по центральному аппарату исполнительных органов муниципального образования, за исключением расходов на выполнение переданных государственных полномочий Российской Федерации</t>
  </si>
  <si>
    <t>Субсидии на укрепление материально-технической базы муниципальных организаций отдыха и оздоровления детей за счет средств местного бюджета</t>
  </si>
  <si>
    <t>Благоустройство площадей, набережных, улиц, пешеходных зон, скверов, парков и иных территорий в г. Вышний Волочек Тверской области</t>
  </si>
  <si>
    <t>Задача "Благоустройство парка Текстильщиков в г. Вышний Волочек Тверской области"</t>
  </si>
  <si>
    <t>F</t>
  </si>
  <si>
    <t>Субсидия на повышение оплаты труда работникаммуниципальных учреждений в связи с увеличением МРОТ</t>
  </si>
  <si>
    <t>L</t>
  </si>
  <si>
    <t>027</t>
  </si>
  <si>
    <t>Мероприятия государственной программы Российской Федерации "Доступная среда" на 2011 - 2020 годы (софинансирование за счет средств местного бюджета)</t>
  </si>
  <si>
    <t>Расходы на повышение оплаты труда работникам муниципальных учреждений в связи с увеличением МРОТ</t>
  </si>
  <si>
    <t>Расходы местных бюджетов в целях софинансирования которых из областного бюджета предоставляются за счет субсидий из федерального бюджета межбюджетных трансферты</t>
  </si>
  <si>
    <t>Субсидия на повышение оплаты труда работникам муниципальных учреждений в связи с увеличением МРОТ</t>
  </si>
  <si>
    <t>Субсидия на повышение оплаты труда работника ммуниципальных учреждений в связи с увеличением МРОТ</t>
  </si>
  <si>
    <t>Расходы на выплату персаналу в целях обеспечения выполнения функций государственными (муниципальными) органами , казенными учреждениями, органами управления государственными внебюджетными фондами</t>
  </si>
  <si>
    <t>Создание новостных радиосюжетов</t>
  </si>
  <si>
    <t>Мероприятия по обеспечению проведения выборов и референдумов</t>
  </si>
  <si>
    <t>Реализация национальнго проекта "Безопасные и качественные дороги"</t>
  </si>
  <si>
    <t>Реализация федерального проекта "Безопасность дорожного движения"</t>
  </si>
  <si>
    <t xml:space="preserve">  Установка спортивных и детских площадок в г.Вышний Волочек   за счет средств областного бюджета</t>
  </si>
  <si>
    <t>093</t>
  </si>
  <si>
    <t xml:space="preserve">  Установка спортивных и детских площадок в г.Вышний Волочек  за счет средств полученных из областного бюджета , на реализацию мероприятий по обращениям, поступающим к депутатам ЗС</t>
  </si>
  <si>
    <t xml:space="preserve"> Ремонт асфальтового покрытия дворовых территорий в г.Вышний Волочек  за счет средств областного бюджета</t>
  </si>
  <si>
    <t xml:space="preserve">  Ремонт асфальтового покрытия дворовых территорий в г.Вышний Волочек за счет средств полученных из областного бюджета , на реализацию мероприятий по обращениям, поступающим к депутатам ЗС</t>
  </si>
  <si>
    <t xml:space="preserve"> Ремонт асфальтового покрытия проезжей части улиц в г.Вышний Волочек за счет средств областного бюджета</t>
  </si>
  <si>
    <t xml:space="preserve"> Ремонт асфальтового покрытия проезжей части улиц в г.Вышний Волочек за счет средств полученных из областного бюджета , на реализацию мероприятий по обращениям, поступающим к депутатам ЗС</t>
  </si>
  <si>
    <t xml:space="preserve"> Благоустройство парка Текстильщиков в г.Вышний Волочек  за счет средств областного бюджета</t>
  </si>
  <si>
    <t xml:space="preserve">  Благоустройство парка Текстильщиков в г.Вышний Волочек  за счет средств полученных из областного бюджета , на реализацию мероприятий по обращениям, поступающим к депутатам ЗС</t>
  </si>
  <si>
    <t>Капитальный ремонт уличной лестницы около д.9 по ул.Баумана в г.Вышний Волочек  за счет средств областного бюджета</t>
  </si>
  <si>
    <t>Капитальный ремонт уличной лестницы около д.9 по ул.Баумана в г.Вышний Волочек  за счет средств полученных из областного бюджета , на реализацию мероприятий по обращениям, поступающим к депутатам ЗС</t>
  </si>
  <si>
    <t>Разработка, проверка проектно-сметной документации на ремонт асфальтового покрытия автомобильных дорог и дворовых территорий, оплата строительного контроля.</t>
  </si>
  <si>
    <t>Расходы за счет субсидии на капитальный ремонт и ремонт улично-дорожной сети муниципальных образований</t>
  </si>
  <si>
    <t>Приобретение, монтаж, демонтаж, содержание и ремонт малых архитектурных форм</t>
  </si>
  <si>
    <t>017</t>
  </si>
  <si>
    <t>Содержание и ремонт сетей уличного освещения</t>
  </si>
  <si>
    <t>Благоустройство воинских захоронений</t>
  </si>
  <si>
    <t xml:space="preserve">Председатель Думы Вышневолоцкого
городского округа                                                                                                                                                                                       Н. Н. Адров
</t>
  </si>
  <si>
    <t>Организация участия детей и подростков в социально значимых региональных проектах</t>
  </si>
  <si>
    <t>Задача "Организация регулярных перевозок пассажиров и багажа автомобильным транспортом на территории Вышневолоцкого городского округа""</t>
  </si>
  <si>
    <t>Изготовление карт маршрутов регулярных перевозок</t>
  </si>
  <si>
    <t>Изготовление свидетельств об осуществлении перевозок по маршруту регулярных перевозок</t>
  </si>
  <si>
    <t>030</t>
  </si>
  <si>
    <t>Организация транспортного обслуживания населения на муниципальных маршрутах регулярных перевозок по регулируемым тарифам  в рамках софинансирования</t>
  </si>
  <si>
    <t>Обеспечение выполнения функций муниципальных казенных учреждений</t>
  </si>
  <si>
    <t>Расходы на выплату персоналу в целях обеспечения выполнения функций государственными (муниципальными) органами, казенными учреждениями управления, органами управления государственными внебюджетными фондами</t>
  </si>
  <si>
    <t>Управление культуры, молодежи и туризма администрации Вышневолоцкого городского округа</t>
  </si>
  <si>
    <t>Управление жилищно-коммунального хозяйства, дорожной деятельности и благоустройства администрации Вышневолоцкого городского округа</t>
  </si>
  <si>
    <t>Управление архитектуры и градостроительства администрации Вышневолоцкого городского округа</t>
  </si>
  <si>
    <t>Управление территориальной политики и социально-административного развития сельских территорий администрации Вышневолоцкого городского округа</t>
  </si>
  <si>
    <t>018</t>
  </si>
  <si>
    <t>Погашение кредиторской задолженности  по уплате взносов в Фонд капитального ремонта</t>
  </si>
  <si>
    <t>Глава Вышневолоцкого городского округа                                                                                                                                                Н.П.Рощина</t>
  </si>
  <si>
    <t>Исполнено на 01.01.2020 года</t>
  </si>
  <si>
    <t>% исполнения</t>
  </si>
  <si>
    <t>Субсидии на укрепление материально-технической базы муниципальных дошкольных образовательных организаций за счет средств областного бюджета</t>
  </si>
  <si>
    <t>Укрепление материально-технической базы муниципальных общеобразовательных организаций</t>
  </si>
  <si>
    <t>Содержание и ремонт памятников архитектуры, расположенных на территории города Вышний Волочек</t>
  </si>
  <si>
    <t>Содержание и текущий ремонт автомобильных дорог и сооружений на них в городе Вышний Волочек</t>
  </si>
  <si>
    <t xml:space="preserve">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бюджета</t>
  </si>
  <si>
    <t xml:space="preserve">Ремонт дворовых территорий многоквартирных домов, проездов к дворовым территориям многоквартирных домов населенных пунктов </t>
  </si>
  <si>
    <t>Задача Благоустройство парка Текстильщиков в г.Вышний Волочек</t>
  </si>
  <si>
    <t>Задача Капитальный ремонт уличной лестницы около д.9 по ул.Баумана в г.Вышний Волочек</t>
  </si>
  <si>
    <t>Задача Капитальный ремонт уличной лестницы в г.Вышний Волочек за счет средств местного бюджета, юридических лиц и вкладов граждан</t>
  </si>
  <si>
    <t xml:space="preserve"> Проведение ежегодного смотра конкурса на лучшее озеление и благоустройство прилегающих территорий среди организаций и индивидуальных предпринимателей. оказывающих услуги торговли. общественного питания и бытового обслуживания на территории города Вышний Волочек</t>
  </si>
  <si>
    <t xml:space="preserve">к решению Думы Вышневолоцкого городского округа </t>
  </si>
  <si>
    <t xml:space="preserve">от                                 № ______  </t>
  </si>
  <si>
    <t>"Об утверждении отчета об исполнении</t>
  </si>
  <si>
    <t xml:space="preserve">бюджета муниципального образования </t>
  </si>
  <si>
    <t>"Город Вышний Волочек" за 2019 год"</t>
  </si>
  <si>
    <t>Приложение  8</t>
  </si>
  <si>
    <t>Утвержденные бюджетные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</si>
</sst>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"/>
    <numFmt numFmtId="166" formatCode="dd/mm/yyyy\ hh:mm"/>
  </numFmts>
  <fonts count="46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i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 Cyr&quot;, serif"/>
    </font>
    <font>
      <b/>
      <sz val="10"/>
      <color rgb="FF000000"/>
      <name val="Arial Cyr&quot;, sans-serif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617">
    <xf numFmtId="0" fontId="0" fillId="0" borderId="0"/>
    <xf numFmtId="0" fontId="1" fillId="0" borderId="0">
      <alignment vertical="top" wrapText="1"/>
    </xf>
    <xf numFmtId="0" fontId="1" fillId="0" borderId="0">
      <alignment vertical="top" wrapText="1"/>
    </xf>
    <xf numFmtId="0" fontId="8" fillId="0" borderId="15">
      <alignment vertical="top" wrapText="1"/>
    </xf>
    <xf numFmtId="0" fontId="10" fillId="0" borderId="0"/>
    <xf numFmtId="43" fontId="11" fillId="0" borderId="0" applyFont="0" applyFill="0" applyBorder="0" applyAlignment="0" applyProtection="0"/>
    <xf numFmtId="0" fontId="14" fillId="0" borderId="0">
      <alignment wrapText="1"/>
    </xf>
    <xf numFmtId="0" fontId="14" fillId="0" borderId="0"/>
    <xf numFmtId="0" fontId="15" fillId="0" borderId="0">
      <alignment horizontal="center" wrapText="1"/>
    </xf>
    <xf numFmtId="0" fontId="15" fillId="0" borderId="0">
      <alignment horizontal="center"/>
    </xf>
    <xf numFmtId="0" fontId="14" fillId="0" borderId="0">
      <alignment horizontal="right"/>
    </xf>
    <xf numFmtId="0" fontId="14" fillId="0" borderId="15">
      <alignment horizontal="center" vertical="center" wrapText="1"/>
    </xf>
    <xf numFmtId="0" fontId="16" fillId="0" borderId="15">
      <alignment vertical="top" wrapText="1"/>
    </xf>
    <xf numFmtId="49" fontId="14" fillId="0" borderId="15">
      <alignment horizontal="center" vertical="top" shrinkToFit="1"/>
    </xf>
    <xf numFmtId="165" fontId="16" fillId="3" borderId="15">
      <alignment horizontal="right" vertical="top" shrinkToFit="1"/>
    </xf>
    <xf numFmtId="10" fontId="16" fillId="3" borderId="15">
      <alignment horizontal="right" vertical="top" shrinkToFit="1"/>
    </xf>
    <xf numFmtId="0" fontId="16" fillId="0" borderId="15">
      <alignment horizontal="left"/>
    </xf>
    <xf numFmtId="165" fontId="16" fillId="2" borderId="15">
      <alignment horizontal="right" vertical="top" shrinkToFit="1"/>
    </xf>
    <xf numFmtId="10" fontId="16" fillId="2" borderId="15">
      <alignment horizontal="right" vertical="top" shrinkToFit="1"/>
    </xf>
    <xf numFmtId="0" fontId="14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4" borderId="0"/>
    <xf numFmtId="0" fontId="14" fillId="4" borderId="16"/>
    <xf numFmtId="0" fontId="14" fillId="4" borderId="17"/>
    <xf numFmtId="49" fontId="14" fillId="0" borderId="15">
      <alignment horizontal="left" vertical="top" wrapText="1" indent="2"/>
    </xf>
    <xf numFmtId="4" fontId="14" fillId="0" borderId="15">
      <alignment horizontal="right" vertical="top" shrinkToFit="1"/>
    </xf>
    <xf numFmtId="10" fontId="14" fillId="0" borderId="15">
      <alignment horizontal="right" vertical="top" shrinkToFit="1"/>
    </xf>
    <xf numFmtId="0" fontId="14" fillId="4" borderId="17">
      <alignment shrinkToFit="1"/>
    </xf>
    <xf numFmtId="4" fontId="16" fillId="2" borderId="15">
      <alignment horizontal="right" vertical="top" shrinkToFit="1"/>
    </xf>
    <xf numFmtId="0" fontId="14" fillId="4" borderId="18"/>
    <xf numFmtId="4" fontId="16" fillId="3" borderId="15">
      <alignment horizontal="right" vertical="top" shrinkToFit="1"/>
    </xf>
    <xf numFmtId="0" fontId="14" fillId="4" borderId="17">
      <alignment horizontal="center"/>
    </xf>
    <xf numFmtId="0" fontId="14" fillId="4" borderId="17">
      <alignment horizontal="left"/>
    </xf>
    <xf numFmtId="0" fontId="14" fillId="4" borderId="18">
      <alignment horizontal="center"/>
    </xf>
    <xf numFmtId="0" fontId="14" fillId="4" borderId="18">
      <alignment horizontal="left"/>
    </xf>
    <xf numFmtId="165" fontId="14" fillId="0" borderId="15">
      <alignment horizontal="right" vertical="top" shrinkToFit="1"/>
    </xf>
    <xf numFmtId="0" fontId="16" fillId="0" borderId="15">
      <alignment vertical="top" wrapText="1"/>
    </xf>
    <xf numFmtId="0" fontId="16" fillId="0" borderId="15">
      <alignment vertical="top" wrapText="1"/>
    </xf>
    <xf numFmtId="0" fontId="16" fillId="0" borderId="15">
      <alignment vertical="top" wrapText="1"/>
    </xf>
    <xf numFmtId="0" fontId="16" fillId="0" borderId="15">
      <alignment vertical="top" wrapText="1"/>
    </xf>
    <xf numFmtId="0" fontId="16" fillId="0" borderId="15">
      <alignment vertical="top" wrapText="1"/>
    </xf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0" borderId="28" applyNumberFormat="0" applyFill="0" applyAlignment="0" applyProtection="0"/>
    <xf numFmtId="0" fontId="20" fillId="0" borderId="29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30" applyNumberFormat="0" applyAlignment="0" applyProtection="0"/>
    <xf numFmtId="0" fontId="25" fillId="9" borderId="31" applyNumberFormat="0" applyAlignment="0" applyProtection="0"/>
    <xf numFmtId="0" fontId="26" fillId="9" borderId="30" applyNumberFormat="0" applyAlignment="0" applyProtection="0"/>
    <xf numFmtId="0" fontId="27" fillId="0" borderId="32" applyNumberFormat="0" applyFill="0" applyAlignment="0" applyProtection="0"/>
    <xf numFmtId="0" fontId="28" fillId="10" borderId="33" applyNumberFormat="0" applyAlignment="0" applyProtection="0"/>
    <xf numFmtId="0" fontId="29" fillId="0" borderId="0" applyNumberFormat="0" applyFill="0" applyBorder="0" applyAlignment="0" applyProtection="0"/>
    <xf numFmtId="0" fontId="11" fillId="2" borderId="34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35" applyNumberFormat="0" applyFill="0" applyAlignment="0" applyProtection="0"/>
    <xf numFmtId="0" fontId="32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32" fillId="34" borderId="0" applyNumberFormat="0" applyBorder="0" applyAlignment="0" applyProtection="0"/>
    <xf numFmtId="0" fontId="10" fillId="0" borderId="0"/>
    <xf numFmtId="0" fontId="1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34" applyNumberFormat="0" applyFont="0" applyAlignment="0" applyProtection="0"/>
    <xf numFmtId="0" fontId="11" fillId="2" borderId="34" applyNumberFormat="0" applyFont="0" applyAlignment="0" applyProtection="0"/>
    <xf numFmtId="0" fontId="11" fillId="2" borderId="34" applyNumberFormat="0" applyFont="0" applyAlignment="0" applyProtection="0"/>
    <xf numFmtId="0" fontId="11" fillId="2" borderId="34" applyNumberFormat="0" applyFont="0" applyAlignment="0" applyProtection="0"/>
    <xf numFmtId="0" fontId="11" fillId="2" borderId="34" applyNumberFormat="0" applyFont="0" applyAlignment="0" applyProtection="0"/>
    <xf numFmtId="164" fontId="16" fillId="3" borderId="15">
      <alignment horizontal="right" vertical="top" shrinkToFit="1"/>
    </xf>
    <xf numFmtId="0" fontId="33" fillId="0" borderId="0">
      <alignment horizontal="center" vertical="center" wrapText="1"/>
    </xf>
    <xf numFmtId="0" fontId="34" fillId="35" borderId="15">
      <alignment horizontal="center" vertical="center" wrapText="1"/>
    </xf>
    <xf numFmtId="49" fontId="14" fillId="0" borderId="15">
      <alignment vertical="top" wrapText="1"/>
    </xf>
    <xf numFmtId="14" fontId="14" fillId="0" borderId="15">
      <alignment vertical="top" wrapText="1"/>
    </xf>
    <xf numFmtId="49" fontId="14" fillId="0" borderId="15">
      <alignment horizontal="center" vertical="top" wrapText="1"/>
    </xf>
    <xf numFmtId="166" fontId="14" fillId="0" borderId="15">
      <alignment vertical="top" wrapText="1"/>
    </xf>
    <xf numFmtId="0" fontId="16" fillId="2" borderId="15">
      <alignment vertical="top"/>
    </xf>
    <xf numFmtId="0" fontId="16" fillId="2" borderId="15">
      <alignment horizontal="center" vertical="top"/>
    </xf>
    <xf numFmtId="0" fontId="14" fillId="0" borderId="0">
      <alignment horizontal="left" vertical="top" wrapText="1"/>
    </xf>
    <xf numFmtId="0" fontId="34" fillId="35" borderId="15">
      <alignment horizontal="center" vertical="center" wrapText="1"/>
    </xf>
    <xf numFmtId="0" fontId="33" fillId="0" borderId="0">
      <alignment horizontal="center" vertical="center" wrapText="1"/>
    </xf>
    <xf numFmtId="14" fontId="14" fillId="0" borderId="15">
      <alignment vertical="top"/>
    </xf>
    <xf numFmtId="49" fontId="14" fillId="0" borderId="15">
      <alignment vertical="top"/>
    </xf>
    <xf numFmtId="4" fontId="14" fillId="0" borderId="15">
      <alignment vertical="top" shrinkToFit="1"/>
    </xf>
    <xf numFmtId="0" fontId="14" fillId="0" borderId="0">
      <alignment horizontal="center" vertical="center" wrapText="1"/>
    </xf>
    <xf numFmtId="4" fontId="16" fillId="2" borderId="15">
      <alignment vertical="top" shrinkToFit="1"/>
    </xf>
    <xf numFmtId="0" fontId="16" fillId="2" borderId="15">
      <alignment horizontal="right" vertical="top"/>
    </xf>
    <xf numFmtId="166" fontId="14" fillId="0" borderId="15">
      <alignment vertical="top"/>
    </xf>
    <xf numFmtId="0" fontId="16" fillId="2" borderId="15">
      <alignment vertical="top"/>
    </xf>
    <xf numFmtId="0" fontId="14" fillId="0" borderId="0">
      <alignment horizontal="left" vertical="top" wrapText="1"/>
    </xf>
    <xf numFmtId="14" fontId="14" fillId="0" borderId="15">
      <alignment vertical="top"/>
    </xf>
    <xf numFmtId="49" fontId="14" fillId="0" borderId="15">
      <alignment vertical="top"/>
    </xf>
    <xf numFmtId="4" fontId="14" fillId="0" borderId="15">
      <alignment vertical="top" shrinkToFit="1"/>
    </xf>
    <xf numFmtId="0" fontId="14" fillId="0" borderId="0">
      <alignment horizontal="center" vertical="center" wrapText="1"/>
    </xf>
    <xf numFmtId="4" fontId="16" fillId="2" borderId="15">
      <alignment vertical="top" shrinkToFit="1"/>
    </xf>
    <xf numFmtId="0" fontId="16" fillId="2" borderId="15">
      <alignment horizontal="right" vertical="top"/>
    </xf>
    <xf numFmtId="166" fontId="14" fillId="0" borderId="15">
      <alignment vertical="top"/>
    </xf>
    <xf numFmtId="0" fontId="14" fillId="0" borderId="15">
      <alignment horizontal="center" vertical="center" wrapText="1"/>
    </xf>
    <xf numFmtId="1" fontId="14" fillId="0" borderId="15">
      <alignment horizontal="center" vertical="top" shrinkToFi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1" fontId="14" fillId="0" borderId="15">
      <alignment horizontal="center" vertical="top" shrinkToFit="1"/>
    </xf>
    <xf numFmtId="0" fontId="14" fillId="0" borderId="15">
      <alignment horizontal="center" vertical="center" wrapText="1"/>
    </xf>
    <xf numFmtId="1" fontId="14" fillId="0" borderId="15">
      <alignment horizontal="center" vertical="top" shrinkToFi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1" fontId="14" fillId="0" borderId="15">
      <alignment horizontal="center" vertical="top" shrinkToFi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1" fontId="14" fillId="0" borderId="15">
      <alignment horizontal="center" vertical="top" shrinkToFi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1" fontId="14" fillId="0" borderId="15">
      <alignment horizontal="center" vertical="top" shrinkToFit="1"/>
    </xf>
    <xf numFmtId="1" fontId="14" fillId="0" borderId="15">
      <alignment horizontal="center" vertical="top" shrinkToFi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0">
      <alignment wrapText="1"/>
    </xf>
    <xf numFmtId="0" fontId="14" fillId="0" borderId="0"/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0"/>
    <xf numFmtId="0" fontId="14" fillId="0" borderId="15">
      <alignment horizontal="center" vertical="center" wrapText="1"/>
    </xf>
    <xf numFmtId="1" fontId="14" fillId="0" borderId="15">
      <alignment horizontal="center" vertical="top" shrinkToFit="1"/>
    </xf>
    <xf numFmtId="0" fontId="14" fillId="0" borderId="15">
      <alignment horizontal="center" vertical="center" wrapText="1"/>
    </xf>
    <xf numFmtId="1" fontId="14" fillId="0" borderId="15">
      <alignment horizontal="center" vertical="top" shrinkToFit="1"/>
    </xf>
    <xf numFmtId="0" fontId="14" fillId="0" borderId="15">
      <alignment horizontal="center" vertical="center" wrapText="1"/>
    </xf>
    <xf numFmtId="0" fontId="14" fillId="0" borderId="0">
      <alignment wrapText="1"/>
    </xf>
    <xf numFmtId="0" fontId="14" fillId="0" borderId="0"/>
    <xf numFmtId="0" fontId="15" fillId="0" borderId="0">
      <alignment horizontal="center" wrapText="1"/>
    </xf>
    <xf numFmtId="0" fontId="15" fillId="0" borderId="0">
      <alignment horizontal="center"/>
    </xf>
    <xf numFmtId="0" fontId="14" fillId="0" borderId="0">
      <alignment horizontal="right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1" fontId="14" fillId="0" borderId="15">
      <alignment horizontal="center" vertical="top" shrinkToFi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1" fontId="14" fillId="0" borderId="15">
      <alignment horizontal="center" vertical="top" shrinkToFit="1"/>
    </xf>
    <xf numFmtId="4" fontId="16" fillId="3" borderId="15">
      <alignment horizontal="right" vertical="top" shrinkToFit="1"/>
    </xf>
    <xf numFmtId="10" fontId="16" fillId="3" borderId="15">
      <alignment horizontal="right" vertical="top" shrinkToFit="1"/>
    </xf>
    <xf numFmtId="0" fontId="16" fillId="0" borderId="15">
      <alignment horizontal="left"/>
    </xf>
    <xf numFmtId="4" fontId="16" fillId="2" borderId="15">
      <alignment horizontal="right" vertical="top" shrinkToFit="1"/>
    </xf>
    <xf numFmtId="10" fontId="16" fillId="2" borderId="15">
      <alignment horizontal="right" vertical="top" shrinkToFit="1"/>
    </xf>
    <xf numFmtId="0" fontId="14" fillId="0" borderId="0">
      <alignment horizontal="left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1" fontId="14" fillId="0" borderId="15">
      <alignment horizontal="left" vertical="top" wrapText="1" indent="2"/>
    </xf>
    <xf numFmtId="0" fontId="14" fillId="4" borderId="0">
      <alignment shrinkToFit="1"/>
    </xf>
    <xf numFmtId="4" fontId="14" fillId="0" borderId="15">
      <alignment horizontal="right" vertical="top" shrinkToFit="1"/>
    </xf>
    <xf numFmtId="10" fontId="14" fillId="0" borderId="15">
      <alignment horizontal="right" vertical="top" shrinkToFit="1"/>
    </xf>
    <xf numFmtId="0" fontId="14" fillId="0" borderId="0">
      <alignment vertical="top"/>
    </xf>
    <xf numFmtId="0" fontId="14" fillId="4" borderId="0">
      <alignment horizontal="center"/>
    </xf>
    <xf numFmtId="0" fontId="14" fillId="4" borderId="0">
      <alignment horizontal="left"/>
    </xf>
    <xf numFmtId="0" fontId="16" fillId="0" borderId="15">
      <alignment vertical="top" wrapText="1"/>
    </xf>
    <xf numFmtId="4" fontId="16" fillId="2" borderId="15">
      <alignment horizontal="right" vertical="top" shrinkToFit="1"/>
    </xf>
    <xf numFmtId="4" fontId="16" fillId="2" borderId="15">
      <alignment horizontal="right" vertical="top" shrinkToFit="1"/>
    </xf>
    <xf numFmtId="4" fontId="16" fillId="2" borderId="15">
      <alignment horizontal="right" vertical="top" shrinkToFi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0">
      <alignment wrapText="1"/>
    </xf>
    <xf numFmtId="0" fontId="14" fillId="0" borderId="0"/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1" fontId="14" fillId="0" borderId="15">
      <alignment horizontal="center" vertical="top" shrinkToFi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6" fillId="0" borderId="15">
      <alignment horizontal="left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0"/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0">
      <alignment wrapText="1"/>
    </xf>
    <xf numFmtId="0" fontId="14" fillId="0" borderId="15">
      <alignment horizontal="center" vertical="center" wrapText="1"/>
    </xf>
    <xf numFmtId="1" fontId="14" fillId="0" borderId="15">
      <alignment horizontal="left" vertical="top" wrapText="1" indent="2"/>
    </xf>
    <xf numFmtId="0" fontId="14" fillId="4" borderId="0">
      <alignment shrinkToFit="1"/>
    </xf>
    <xf numFmtId="4" fontId="14" fillId="0" borderId="15">
      <alignment horizontal="right" vertical="top" shrinkToFi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1" fontId="14" fillId="0" borderId="15">
      <alignment horizontal="center" vertical="top" shrinkToFit="1"/>
    </xf>
    <xf numFmtId="0" fontId="16" fillId="0" borderId="15">
      <alignment horizontal="left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0"/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0">
      <alignment wrapText="1"/>
    </xf>
    <xf numFmtId="0" fontId="14" fillId="0" borderId="0">
      <alignment wrapText="1"/>
    </xf>
    <xf numFmtId="0" fontId="14" fillId="0" borderId="15">
      <alignment horizontal="center" vertical="center" wrapText="1"/>
    </xf>
    <xf numFmtId="1" fontId="14" fillId="0" borderId="15">
      <alignment horizontal="left" vertical="top" wrapText="1" indent="2"/>
    </xf>
    <xf numFmtId="0" fontId="14" fillId="4" borderId="0">
      <alignment shrinkToFit="1"/>
    </xf>
    <xf numFmtId="4" fontId="14" fillId="0" borderId="15">
      <alignment horizontal="right" vertical="top" shrinkToFi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6" fillId="0" borderId="15">
      <alignment horizontal="left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0">
      <alignment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0"/>
    <xf numFmtId="1" fontId="14" fillId="0" borderId="15">
      <alignment horizontal="left" vertical="top" wrapText="1" indent="2"/>
    </xf>
    <xf numFmtId="0" fontId="14" fillId="4" borderId="0">
      <alignment shrinkToFit="1"/>
    </xf>
    <xf numFmtId="4" fontId="14" fillId="0" borderId="15">
      <alignment horizontal="right" vertical="top" shrinkToFi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6" fillId="0" borderId="15">
      <alignment horizontal="left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1" fontId="14" fillId="0" borderId="15">
      <alignment horizontal="left" vertical="top" wrapText="1" indent="2"/>
    </xf>
    <xf numFmtId="0" fontId="14" fillId="4" borderId="0">
      <alignment shrinkToFit="1"/>
    </xf>
    <xf numFmtId="4" fontId="14" fillId="0" borderId="15">
      <alignment horizontal="right" vertical="top" shrinkToFi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1" fontId="14" fillId="0" borderId="15">
      <alignment horizontal="center" vertical="top" shrinkToFit="1"/>
    </xf>
    <xf numFmtId="0" fontId="16" fillId="0" borderId="15">
      <alignment horizontal="left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0"/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0">
      <alignment wrapText="1"/>
    </xf>
    <xf numFmtId="0" fontId="14" fillId="0" borderId="15">
      <alignment horizontal="center" vertical="center" wrapText="1"/>
    </xf>
    <xf numFmtId="1" fontId="14" fillId="0" borderId="15">
      <alignment horizontal="left" vertical="top" wrapText="1" indent="2"/>
    </xf>
    <xf numFmtId="0" fontId="14" fillId="4" borderId="0">
      <alignment shrinkToFit="1"/>
    </xf>
    <xf numFmtId="4" fontId="14" fillId="0" borderId="15">
      <alignment horizontal="right" vertical="top" shrinkToFi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6" fillId="0" borderId="15">
      <alignment horizontal="left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0"/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0">
      <alignment wrapText="1"/>
    </xf>
    <xf numFmtId="0" fontId="14" fillId="0" borderId="15">
      <alignment horizontal="center" vertical="center" wrapText="1"/>
    </xf>
    <xf numFmtId="1" fontId="14" fillId="0" borderId="15">
      <alignment horizontal="left" vertical="top" wrapText="1" indent="2"/>
    </xf>
    <xf numFmtId="0" fontId="14" fillId="4" borderId="0">
      <alignment shrinkToFit="1"/>
    </xf>
    <xf numFmtId="4" fontId="14" fillId="0" borderId="15">
      <alignment horizontal="right" vertical="top" shrinkToFi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6" fillId="0" borderId="15">
      <alignment horizontal="left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0"/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0">
      <alignment wrapText="1"/>
    </xf>
    <xf numFmtId="1" fontId="14" fillId="0" borderId="15">
      <alignment horizontal="left" vertical="top" wrapText="1" indent="2"/>
    </xf>
    <xf numFmtId="0" fontId="14" fillId="4" borderId="0">
      <alignment shrinkToFit="1"/>
    </xf>
    <xf numFmtId="4" fontId="14" fillId="0" borderId="15">
      <alignment horizontal="right" vertical="top" shrinkToFi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6" fillId="0" borderId="15">
      <alignment horizontal="left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0"/>
    <xf numFmtId="0" fontId="14" fillId="0" borderId="15">
      <alignment horizontal="center" vertical="center" wrapText="1"/>
    </xf>
    <xf numFmtId="0" fontId="14" fillId="0" borderId="0">
      <alignment wrapText="1"/>
    </xf>
    <xf numFmtId="1" fontId="14" fillId="0" borderId="15">
      <alignment horizontal="left" vertical="top" wrapText="1" indent="2"/>
    </xf>
    <xf numFmtId="0" fontId="14" fillId="4" borderId="0">
      <alignment shrinkToFit="1"/>
    </xf>
    <xf numFmtId="4" fontId="14" fillId="0" borderId="15">
      <alignment horizontal="right" vertical="top" shrinkToFi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6" fillId="0" borderId="15">
      <alignment horizontal="left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0"/>
    <xf numFmtId="0" fontId="14" fillId="0" borderId="15">
      <alignment horizontal="center" vertical="center" wrapText="1"/>
    </xf>
    <xf numFmtId="0" fontId="14" fillId="0" borderId="0">
      <alignment wrapText="1"/>
    </xf>
    <xf numFmtId="1" fontId="14" fillId="0" borderId="15">
      <alignment horizontal="left" vertical="top" wrapText="1" indent="2"/>
    </xf>
    <xf numFmtId="0" fontId="14" fillId="4" borderId="0">
      <alignment shrinkToFit="1"/>
    </xf>
    <xf numFmtId="4" fontId="14" fillId="0" borderId="15">
      <alignment horizontal="right" vertical="top" shrinkToFi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6" fillId="0" borderId="15">
      <alignment horizontal="left"/>
    </xf>
    <xf numFmtId="0" fontId="14" fillId="0" borderId="15">
      <alignment horizontal="center" vertical="center" wrapText="1"/>
    </xf>
    <xf numFmtId="0" fontId="14" fillId="0" borderId="0"/>
    <xf numFmtId="0" fontId="14" fillId="0" borderId="0">
      <alignment wrapText="1"/>
    </xf>
    <xf numFmtId="1" fontId="14" fillId="0" borderId="15">
      <alignment horizontal="left" vertical="top" wrapText="1" indent="2"/>
    </xf>
    <xf numFmtId="0" fontId="14" fillId="4" borderId="0">
      <alignment shrinkToFit="1"/>
    </xf>
    <xf numFmtId="4" fontId="14" fillId="0" borderId="15">
      <alignment horizontal="right" vertical="top" shrinkToFi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6" fillId="0" borderId="15">
      <alignment horizontal="left"/>
    </xf>
    <xf numFmtId="0" fontId="14" fillId="0" borderId="15">
      <alignment horizontal="center" vertical="center" wrapText="1"/>
    </xf>
    <xf numFmtId="0" fontId="14" fillId="0" borderId="0"/>
    <xf numFmtId="0" fontId="14" fillId="0" borderId="0">
      <alignment wrapText="1"/>
    </xf>
    <xf numFmtId="1" fontId="14" fillId="0" borderId="15">
      <alignment horizontal="left" vertical="top" wrapText="1" indent="2"/>
    </xf>
    <xf numFmtId="0" fontId="14" fillId="4" borderId="0">
      <alignment shrinkToFit="1"/>
    </xf>
    <xf numFmtId="4" fontId="14" fillId="0" borderId="15">
      <alignment horizontal="right" vertical="top" shrinkToFi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6" fillId="0" borderId="15">
      <alignment horizontal="left"/>
    </xf>
    <xf numFmtId="1" fontId="14" fillId="0" borderId="15">
      <alignment horizontal="left" vertical="top" wrapText="1" indent="2"/>
    </xf>
    <xf numFmtId="0" fontId="14" fillId="4" borderId="0">
      <alignment shrinkToFit="1"/>
    </xf>
    <xf numFmtId="4" fontId="14" fillId="0" borderId="15">
      <alignment horizontal="right" vertical="top" shrinkToFit="1"/>
    </xf>
    <xf numFmtId="0" fontId="16" fillId="0" borderId="15">
      <alignment horizontal="left"/>
    </xf>
    <xf numFmtId="1" fontId="14" fillId="0" borderId="15">
      <alignment horizontal="left" vertical="top" wrapText="1" indent="2"/>
    </xf>
    <xf numFmtId="0" fontId="14" fillId="4" borderId="0">
      <alignment shrinkToFit="1"/>
    </xf>
    <xf numFmtId="4" fontId="14" fillId="0" borderId="15">
      <alignment horizontal="right" vertical="top" shrinkToFit="1"/>
    </xf>
    <xf numFmtId="10" fontId="16" fillId="2" borderId="15">
      <alignment horizontal="right" vertical="top" shrinkToFit="1"/>
    </xf>
    <xf numFmtId="0" fontId="14" fillId="0" borderId="0">
      <alignment horizontal="right"/>
    </xf>
    <xf numFmtId="0" fontId="16" fillId="0" borderId="15">
      <alignment horizontal="left"/>
    </xf>
    <xf numFmtId="4" fontId="14" fillId="0" borderId="15">
      <alignment horizontal="right" vertical="top" shrinkToFit="1"/>
    </xf>
    <xf numFmtId="0" fontId="14" fillId="0" borderId="0">
      <alignment horizontal="left" vertical="top" wrapText="1"/>
    </xf>
    <xf numFmtId="4" fontId="16" fillId="3" borderId="15">
      <alignment horizontal="right" vertical="top" shrinkToFit="1"/>
    </xf>
    <xf numFmtId="10" fontId="16" fillId="3" borderId="15">
      <alignment horizontal="right" vertical="top" shrinkToFit="1"/>
    </xf>
    <xf numFmtId="0" fontId="16" fillId="0" borderId="15">
      <alignment horizontal="left"/>
    </xf>
    <xf numFmtId="0" fontId="14" fillId="0" borderId="0">
      <alignment wrapText="1"/>
    </xf>
    <xf numFmtId="0" fontId="14" fillId="0" borderId="0"/>
    <xf numFmtId="0" fontId="15" fillId="0" borderId="0">
      <alignment horizontal="center" wrapText="1"/>
    </xf>
    <xf numFmtId="0" fontId="15" fillId="0" borderId="0">
      <alignment horizontal="center" wrapText="1"/>
    </xf>
    <xf numFmtId="0" fontId="14" fillId="0" borderId="0">
      <alignment wrapText="1"/>
    </xf>
    <xf numFmtId="0" fontId="16" fillId="2" borderId="15">
      <alignment vertical="top"/>
    </xf>
    <xf numFmtId="14" fontId="14" fillId="0" borderId="15">
      <alignment vertical="top"/>
    </xf>
    <xf numFmtId="49" fontId="14" fillId="0" borderId="15">
      <alignment vertical="top"/>
    </xf>
    <xf numFmtId="0" fontId="14" fillId="0" borderId="0"/>
    <xf numFmtId="0" fontId="14" fillId="0" borderId="0">
      <alignment horizontal="left" wrapText="1"/>
    </xf>
    <xf numFmtId="4" fontId="16" fillId="2" borderId="15">
      <alignment horizontal="right" vertical="top" shrinkToFit="1"/>
    </xf>
    <xf numFmtId="4" fontId="14" fillId="0" borderId="15">
      <alignment vertical="top" shrinkToFit="1"/>
    </xf>
    <xf numFmtId="4" fontId="16" fillId="3" borderId="15">
      <alignment horizontal="right" vertical="top" shrinkToFit="1"/>
    </xf>
    <xf numFmtId="0" fontId="14" fillId="0" borderId="0">
      <alignment horizontal="right"/>
    </xf>
    <xf numFmtId="0" fontId="14" fillId="4" borderId="17"/>
    <xf numFmtId="49" fontId="14" fillId="0" borderId="15">
      <alignment horizontal="center" vertical="top" shrinkToFit="1"/>
    </xf>
    <xf numFmtId="10" fontId="16" fillId="3" borderId="15">
      <alignment horizontal="right" vertical="top" shrinkToFit="1"/>
    </xf>
    <xf numFmtId="0" fontId="14" fillId="4" borderId="18"/>
    <xf numFmtId="0" fontId="14" fillId="4" borderId="16"/>
    <xf numFmtId="10" fontId="14" fillId="0" borderId="15">
      <alignment horizontal="right" vertical="top" shrinkToFit="1"/>
    </xf>
    <xf numFmtId="0" fontId="14" fillId="4" borderId="17">
      <alignment shrinkToFit="1"/>
    </xf>
    <xf numFmtId="0" fontId="34" fillId="35" borderId="15">
      <alignment horizontal="center" vertical="center" wrapText="1"/>
    </xf>
    <xf numFmtId="0" fontId="15" fillId="0" borderId="0">
      <alignment horizontal="center"/>
    </xf>
    <xf numFmtId="49" fontId="14" fillId="0" borderId="15">
      <alignment horizontal="left" vertical="top" wrapText="1" indent="2"/>
    </xf>
    <xf numFmtId="10" fontId="14" fillId="0" borderId="15">
      <alignment horizontal="right" vertical="top" shrinkToFit="1"/>
    </xf>
    <xf numFmtId="0" fontId="14" fillId="4" borderId="17">
      <alignment shrinkToFit="1"/>
    </xf>
    <xf numFmtId="4" fontId="16" fillId="2" borderId="15">
      <alignment horizontal="right" vertical="top" shrinkToFit="1"/>
    </xf>
    <xf numFmtId="0" fontId="14" fillId="4" borderId="16"/>
    <xf numFmtId="0" fontId="14" fillId="4" borderId="17"/>
    <xf numFmtId="49" fontId="14" fillId="0" borderId="15">
      <alignment horizontal="left" vertical="top" wrapText="1" indent="2"/>
    </xf>
    <xf numFmtId="10" fontId="16" fillId="2" borderId="15">
      <alignment horizontal="right" vertical="top" shrinkToFit="1"/>
    </xf>
    <xf numFmtId="0" fontId="14" fillId="4" borderId="17">
      <alignment horizontal="left"/>
    </xf>
    <xf numFmtId="0" fontId="14" fillId="4" borderId="17">
      <alignment horizontal="center"/>
    </xf>
    <xf numFmtId="0" fontId="15" fillId="0" borderId="0">
      <alignment horizontal="center"/>
    </xf>
    <xf numFmtId="49" fontId="14" fillId="0" borderId="15">
      <alignment horizontal="center" vertical="top" shrinkToFit="1"/>
    </xf>
    <xf numFmtId="4" fontId="14" fillId="0" borderId="15">
      <alignment horizontal="right" vertical="top" shrinkToFit="1"/>
    </xf>
    <xf numFmtId="0" fontId="14" fillId="4" borderId="18"/>
    <xf numFmtId="0" fontId="14" fillId="0" borderId="0">
      <alignment horizontal="left" wrapText="1"/>
    </xf>
    <xf numFmtId="0" fontId="14" fillId="4" borderId="18">
      <alignment horizontal="left"/>
    </xf>
    <xf numFmtId="0" fontId="14" fillId="4" borderId="18">
      <alignment horizontal="center"/>
    </xf>
    <xf numFmtId="0" fontId="14" fillId="0" borderId="0">
      <alignment horizontal="center" vertical="center" wrapText="1"/>
    </xf>
    <xf numFmtId="4" fontId="16" fillId="2" borderId="15">
      <alignment vertical="top" shrinkToFit="1"/>
    </xf>
    <xf numFmtId="0" fontId="16" fillId="2" borderId="15">
      <alignment horizontal="right" vertical="top"/>
    </xf>
    <xf numFmtId="166" fontId="14" fillId="0" borderId="15">
      <alignment vertical="top"/>
    </xf>
    <xf numFmtId="0" fontId="14" fillId="0" borderId="0">
      <alignment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4" borderId="17">
      <alignment horizontal="left"/>
    </xf>
    <xf numFmtId="0" fontId="14" fillId="4" borderId="17">
      <alignment horizontal="center"/>
    </xf>
    <xf numFmtId="0" fontId="16" fillId="0" borderId="15">
      <alignment horizontal="left"/>
    </xf>
    <xf numFmtId="1" fontId="14" fillId="0" borderId="15">
      <alignment horizontal="left" vertical="top" wrapText="1" indent="2"/>
    </xf>
    <xf numFmtId="4" fontId="14" fillId="0" borderId="15">
      <alignment horizontal="right" vertical="top" shrinkToFit="1"/>
    </xf>
    <xf numFmtId="0" fontId="14" fillId="4" borderId="18">
      <alignment horizontal="left"/>
    </xf>
    <xf numFmtId="0" fontId="14" fillId="4" borderId="18">
      <alignment horizontal="center"/>
    </xf>
    <xf numFmtId="0" fontId="34" fillId="35" borderId="15">
      <alignment horizontal="center" vertical="center" wrapText="1"/>
    </xf>
    <xf numFmtId="0" fontId="16" fillId="2" borderId="15">
      <alignment vertical="top"/>
    </xf>
    <xf numFmtId="0" fontId="14" fillId="0" borderId="0">
      <alignment horizontal="left" vertical="top" wrapText="1"/>
    </xf>
    <xf numFmtId="14" fontId="14" fillId="0" borderId="15">
      <alignment vertical="top"/>
    </xf>
    <xf numFmtId="49" fontId="14" fillId="0" borderId="15">
      <alignment vertical="top"/>
    </xf>
    <xf numFmtId="4" fontId="14" fillId="0" borderId="15">
      <alignment vertical="top" shrinkToFit="1"/>
    </xf>
    <xf numFmtId="0" fontId="14" fillId="0" borderId="0">
      <alignment horizontal="center" vertical="center" wrapText="1"/>
    </xf>
    <xf numFmtId="4" fontId="16" fillId="2" borderId="15">
      <alignment vertical="top" shrinkToFit="1"/>
    </xf>
    <xf numFmtId="0" fontId="16" fillId="2" borderId="15">
      <alignment horizontal="right" vertical="top"/>
    </xf>
    <xf numFmtId="166" fontId="14" fillId="0" borderId="15">
      <alignment vertical="top"/>
    </xf>
    <xf numFmtId="0" fontId="14" fillId="0" borderId="0">
      <alignment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4" fillId="0" borderId="15">
      <alignment horizontal="center" vertical="center" wrapText="1"/>
    </xf>
    <xf numFmtId="0" fontId="16" fillId="0" borderId="15">
      <alignment horizontal="left"/>
    </xf>
    <xf numFmtId="1" fontId="14" fillId="0" borderId="15">
      <alignment horizontal="left" vertical="top" wrapText="1" indent="2"/>
    </xf>
    <xf numFmtId="4" fontId="14" fillId="0" borderId="15">
      <alignment horizontal="right" vertical="top" shrinkToFit="1"/>
    </xf>
  </cellStyleXfs>
  <cellXfs count="442">
    <xf numFmtId="0" fontId="0" fillId="0" borderId="0" xfId="0"/>
    <xf numFmtId="0" fontId="2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1" fillId="0" borderId="15" xfId="289" applyNumberFormat="1" applyFont="1" applyFill="1" applyProtection="1">
      <alignment vertical="top" wrapText="1"/>
    </xf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6" fillId="0" borderId="24" xfId="0" applyFont="1" applyFill="1" applyBorder="1" applyAlignment="1">
      <alignment wrapText="1"/>
    </xf>
    <xf numFmtId="1" fontId="12" fillId="0" borderId="1" xfId="2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20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left" vertical="top" wrapText="1"/>
    </xf>
    <xf numFmtId="0" fontId="36" fillId="0" borderId="22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37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vertical="top" wrapText="1"/>
    </xf>
    <xf numFmtId="49" fontId="39" fillId="0" borderId="3" xfId="0" applyNumberFormat="1" applyFont="1" applyFill="1" applyBorder="1" applyAlignment="1">
      <alignment vertical="center"/>
    </xf>
    <xf numFmtId="49" fontId="39" fillId="0" borderId="8" xfId="0" applyNumberFormat="1" applyFont="1" applyFill="1" applyBorder="1" applyAlignment="1">
      <alignment vertical="center"/>
    </xf>
    <xf numFmtId="49" fontId="39" fillId="0" borderId="7" xfId="0" applyNumberFormat="1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left" vertical="center" wrapText="1"/>
    </xf>
    <xf numFmtId="11" fontId="1" fillId="0" borderId="2" xfId="0" applyNumberFormat="1" applyFont="1" applyFill="1" applyBorder="1" applyAlignment="1">
      <alignment horizontal="left" vertical="top" wrapText="1"/>
    </xf>
    <xf numFmtId="49" fontId="38" fillId="0" borderId="3" xfId="0" applyNumberFormat="1" applyFont="1" applyFill="1" applyBorder="1" applyAlignment="1">
      <alignment horizontal="center" vertical="center"/>
    </xf>
    <xf numFmtId="49" fontId="38" fillId="0" borderId="8" xfId="0" applyNumberFormat="1" applyFont="1" applyFill="1" applyBorder="1" applyAlignment="1">
      <alignment horizontal="center" vertical="center"/>
    </xf>
    <xf numFmtId="49" fontId="38" fillId="0" borderId="7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39" fillId="0" borderId="3" xfId="0" applyNumberFormat="1" applyFont="1" applyFill="1" applyBorder="1" applyAlignment="1">
      <alignment horizontal="center" vertical="center"/>
    </xf>
    <xf numFmtId="49" fontId="39" fillId="0" borderId="8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26" xfId="0" applyNumberFormat="1" applyFont="1" applyFill="1" applyBorder="1" applyAlignment="1">
      <alignment horizontal="center" vertical="center" wrapText="1"/>
    </xf>
    <xf numFmtId="0" fontId="36" fillId="0" borderId="26" xfId="0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39" fillId="0" borderId="7" xfId="0" applyNumberFormat="1" applyFont="1" applyFill="1" applyBorder="1" applyAlignment="1">
      <alignment horizontal="center"/>
    </xf>
    <xf numFmtId="0" fontId="39" fillId="0" borderId="3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vertical="top" wrapText="1"/>
    </xf>
    <xf numFmtId="0" fontId="36" fillId="0" borderId="20" xfId="0" applyFont="1" applyFill="1" applyBorder="1" applyAlignment="1">
      <alignment horizontal="left" vertical="center" wrapText="1"/>
    </xf>
    <xf numFmtId="49" fontId="38" fillId="0" borderId="3" xfId="0" applyNumberFormat="1" applyFont="1" applyFill="1" applyBorder="1" applyAlignment="1">
      <alignment horizontal="left" vertical="center"/>
    </xf>
    <xf numFmtId="49" fontId="38" fillId="0" borderId="8" xfId="0" applyNumberFormat="1" applyFont="1" applyFill="1" applyBorder="1" applyAlignment="1">
      <alignment horizontal="left" vertical="center"/>
    </xf>
    <xf numFmtId="49" fontId="37" fillId="0" borderId="1" xfId="0" applyNumberFormat="1" applyFont="1" applyFill="1" applyBorder="1" applyAlignment="1">
      <alignment horizontal="left" vertical="center" wrapText="1"/>
    </xf>
    <xf numFmtId="49" fontId="38" fillId="0" borderId="7" xfId="0" applyNumberFormat="1" applyFont="1" applyFill="1" applyBorder="1" applyAlignment="1">
      <alignment horizontal="center"/>
    </xf>
    <xf numFmtId="49" fontId="37" fillId="0" borderId="1" xfId="0" applyNumberFormat="1" applyFont="1" applyFill="1" applyBorder="1" applyAlignment="1">
      <alignment vertical="top" wrapText="1"/>
    </xf>
    <xf numFmtId="12" fontId="1" fillId="0" borderId="1" xfId="0" applyNumberFormat="1" applyFont="1" applyFill="1" applyBorder="1" applyAlignment="1">
      <alignment vertical="top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8" fillId="0" borderId="7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/>
    </xf>
    <xf numFmtId="0" fontId="39" fillId="0" borderId="7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 wrapText="1"/>
    </xf>
    <xf numFmtId="49" fontId="38" fillId="0" borderId="7" xfId="0" applyNumberFormat="1" applyFont="1" applyFill="1" applyBorder="1"/>
    <xf numFmtId="49" fontId="37" fillId="0" borderId="3" xfId="0" applyNumberFormat="1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49" fontId="38" fillId="0" borderId="3" xfId="0" applyNumberFormat="1" applyFont="1" applyFill="1" applyBorder="1" applyAlignment="1">
      <alignment vertical="center"/>
    </xf>
    <xf numFmtId="49" fontId="38" fillId="0" borderId="8" xfId="0" applyNumberFormat="1" applyFont="1" applyFill="1" applyBorder="1" applyAlignment="1">
      <alignment vertical="center"/>
    </xf>
    <xf numFmtId="49" fontId="36" fillId="0" borderId="8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wrapText="1"/>
    </xf>
    <xf numFmtId="49" fontId="41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9" fontId="36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36" fillId="0" borderId="0" xfId="0" applyNumberFormat="1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left"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38" fillId="0" borderId="12" xfId="0" applyNumberFormat="1" applyFont="1" applyFill="1" applyBorder="1" applyAlignment="1">
      <alignment horizontal="center"/>
    </xf>
    <xf numFmtId="0" fontId="36" fillId="0" borderId="36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9" fontId="40" fillId="0" borderId="1" xfId="0" applyNumberFormat="1" applyFont="1" applyFill="1" applyBorder="1" applyAlignment="1">
      <alignment vertical="top" wrapText="1"/>
    </xf>
    <xf numFmtId="49" fontId="4" fillId="0" borderId="11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vertical="top" wrapText="1"/>
    </xf>
    <xf numFmtId="49" fontId="1" fillId="0" borderId="8" xfId="0" applyNumberFormat="1" applyFont="1" applyFill="1" applyBorder="1" applyAlignment="1">
      <alignment vertical="top" wrapText="1"/>
    </xf>
    <xf numFmtId="49" fontId="36" fillId="0" borderId="14" xfId="0" applyNumberFormat="1" applyFont="1" applyFill="1" applyBorder="1" applyAlignment="1">
      <alignment horizontal="center" vertical="center" wrapText="1"/>
    </xf>
    <xf numFmtId="49" fontId="39" fillId="0" borderId="11" xfId="0" applyNumberFormat="1" applyFont="1" applyFill="1" applyBorder="1" applyAlignment="1">
      <alignment horizontal="center"/>
    </xf>
    <xf numFmtId="0" fontId="39" fillId="0" borderId="3" xfId="0" applyFont="1" applyFill="1" applyBorder="1" applyAlignment="1">
      <alignment horizontal="left" vertical="top" wrapText="1"/>
    </xf>
    <xf numFmtId="49" fontId="37" fillId="0" borderId="3" xfId="0" applyNumberFormat="1" applyFont="1" applyFill="1" applyBorder="1" applyAlignment="1">
      <alignment horizontal="left" vertical="top" wrapText="1"/>
    </xf>
    <xf numFmtId="49" fontId="36" fillId="0" borderId="23" xfId="0" applyNumberFormat="1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left" vertical="top" wrapText="1"/>
    </xf>
    <xf numFmtId="49" fontId="39" fillId="0" borderId="11" xfId="0" applyNumberFormat="1" applyFont="1" applyFill="1" applyBorder="1" applyAlignment="1">
      <alignment horizontal="center" vertical="center"/>
    </xf>
    <xf numFmtId="49" fontId="40" fillId="0" borderId="2" xfId="0" applyNumberFormat="1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wrapText="1"/>
    </xf>
    <xf numFmtId="0" fontId="1" fillId="0" borderId="1" xfId="3" applyNumberFormat="1" applyFont="1" applyFill="1" applyBorder="1" applyAlignment="1" applyProtection="1">
      <alignment horizontal="left" vertical="top" wrapText="1"/>
      <protection locked="0"/>
    </xf>
    <xf numFmtId="0" fontId="1" fillId="0" borderId="39" xfId="44" applyNumberFormat="1" applyFont="1" applyFill="1" applyBorder="1" applyProtection="1">
      <alignment vertical="top" wrapText="1"/>
    </xf>
    <xf numFmtId="49" fontId="36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49" fontId="38" fillId="0" borderId="10" xfId="0" applyNumberFormat="1" applyFont="1" applyFill="1" applyBorder="1" applyAlignment="1">
      <alignment horizontal="center" vertical="center"/>
    </xf>
    <xf numFmtId="49" fontId="38" fillId="0" borderId="12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39" fillId="0" borderId="1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49" fontId="37" fillId="0" borderId="15" xfId="156" applyFont="1" applyFill="1" applyProtection="1">
      <alignment vertical="top" wrapText="1"/>
    </xf>
    <xf numFmtId="49" fontId="1" fillId="0" borderId="15" xfId="156" applyFont="1" applyFill="1" applyProtection="1">
      <alignment vertical="top" wrapText="1"/>
    </xf>
    <xf numFmtId="10" fontId="37" fillId="0" borderId="3" xfId="0" applyNumberFormat="1" applyFont="1" applyFill="1" applyBorder="1" applyAlignment="1">
      <alignment vertical="top" wrapText="1"/>
    </xf>
    <xf numFmtId="49" fontId="40" fillId="0" borderId="2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40" fillId="0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42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vertical="center"/>
    </xf>
    <xf numFmtId="0" fontId="36" fillId="0" borderId="25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wrapText="1"/>
    </xf>
    <xf numFmtId="0" fontId="36" fillId="0" borderId="24" xfId="0" applyFont="1" applyFill="1" applyBorder="1" applyAlignment="1">
      <alignment horizontal="left" vertical="center" wrapText="1"/>
    </xf>
    <xf numFmtId="49" fontId="1" fillId="0" borderId="1" xfId="4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center" wrapText="1"/>
    </xf>
    <xf numFmtId="0" fontId="36" fillId="0" borderId="1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horizontal="center"/>
    </xf>
    <xf numFmtId="49" fontId="39" fillId="0" borderId="12" xfId="0" applyNumberFormat="1" applyFont="1" applyFill="1" applyBorder="1" applyAlignment="1">
      <alignment horizontal="center"/>
    </xf>
    <xf numFmtId="49" fontId="40" fillId="0" borderId="5" xfId="0" applyNumberFormat="1" applyFont="1" applyFill="1" applyBorder="1" applyAlignment="1">
      <alignment vertical="center" wrapText="1"/>
    </xf>
    <xf numFmtId="49" fontId="4" fillId="0" borderId="12" xfId="0" applyNumberFormat="1" applyFont="1" applyFill="1" applyBorder="1" applyAlignment="1">
      <alignment horizontal="center"/>
    </xf>
    <xf numFmtId="49" fontId="38" fillId="0" borderId="10" xfId="0" applyNumberFormat="1" applyFont="1" applyFill="1" applyBorder="1" applyAlignment="1">
      <alignment horizontal="center"/>
    </xf>
    <xf numFmtId="49" fontId="38" fillId="0" borderId="6" xfId="0" applyNumberFormat="1" applyFont="1" applyFill="1" applyBorder="1" applyAlignment="1">
      <alignment vertical="center"/>
    </xf>
    <xf numFmtId="49" fontId="38" fillId="0" borderId="10" xfId="0" applyNumberFormat="1" applyFont="1" applyFill="1" applyBorder="1" applyAlignment="1">
      <alignment vertical="center"/>
    </xf>
    <xf numFmtId="49" fontId="38" fillId="0" borderId="1" xfId="0" applyNumberFormat="1" applyFont="1" applyFill="1" applyBorder="1" applyAlignment="1">
      <alignment horizontal="center"/>
    </xf>
    <xf numFmtId="49" fontId="39" fillId="0" borderId="6" xfId="0" applyNumberFormat="1" applyFont="1" applyFill="1" applyBorder="1" applyAlignment="1">
      <alignment vertical="center"/>
    </xf>
    <xf numFmtId="49" fontId="39" fillId="0" borderId="10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vertical="center"/>
    </xf>
    <xf numFmtId="49" fontId="40" fillId="0" borderId="3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/>
    <xf numFmtId="49" fontId="37" fillId="0" borderId="7" xfId="0" applyNumberFormat="1" applyFont="1" applyFill="1" applyBorder="1" applyAlignment="1">
      <alignment vertical="center" wrapText="1"/>
    </xf>
    <xf numFmtId="49" fontId="40" fillId="0" borderId="7" xfId="0" applyNumberFormat="1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vertical="center" wrapText="1"/>
    </xf>
    <xf numFmtId="49" fontId="39" fillId="0" borderId="7" xfId="0" applyNumberFormat="1" applyFont="1" applyFill="1" applyBorder="1"/>
    <xf numFmtId="49" fontId="4" fillId="0" borderId="7" xfId="0" applyNumberFormat="1" applyFont="1" applyFill="1" applyBorder="1"/>
    <xf numFmtId="10" fontId="37" fillId="0" borderId="1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left" vertical="center"/>
    </xf>
    <xf numFmtId="49" fontId="36" fillId="0" borderId="41" xfId="0" applyNumberFormat="1" applyFont="1" applyFill="1" applyBorder="1" applyAlignment="1">
      <alignment horizontal="center" vertical="center" wrapText="1"/>
    </xf>
    <xf numFmtId="49" fontId="36" fillId="0" borderId="7" xfId="0" applyNumberFormat="1" applyFont="1" applyFill="1" applyBorder="1" applyAlignment="1">
      <alignment horizontal="center" wrapText="1"/>
    </xf>
    <xf numFmtId="49" fontId="39" fillId="0" borderId="3" xfId="0" applyNumberFormat="1" applyFont="1" applyFill="1" applyBorder="1" applyAlignment="1">
      <alignment horizontal="center" vertical="center" wrapText="1"/>
    </xf>
    <xf numFmtId="49" fontId="39" fillId="0" borderId="8" xfId="0" applyNumberFormat="1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vertical="center" wrapText="1"/>
    </xf>
    <xf numFmtId="49" fontId="39" fillId="0" borderId="7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vertical="center" wrapText="1"/>
    </xf>
    <xf numFmtId="49" fontId="39" fillId="0" borderId="7" xfId="0" applyNumberFormat="1" applyFont="1" applyFill="1" applyBorder="1" applyAlignment="1">
      <alignment horizontal="center" vertical="center" wrapText="1"/>
    </xf>
    <xf numFmtId="49" fontId="38" fillId="0" borderId="3" xfId="0" applyNumberFormat="1" applyFont="1" applyFill="1" applyBorder="1" applyAlignment="1">
      <alignment horizontal="center" vertical="center" wrapText="1"/>
    </xf>
    <xf numFmtId="49" fontId="38" fillId="0" borderId="8" xfId="0" applyNumberFormat="1" applyFont="1" applyFill="1" applyBorder="1" applyAlignment="1">
      <alignment horizontal="center" vertical="center" wrapText="1"/>
    </xf>
    <xf numFmtId="49" fontId="38" fillId="0" borderId="7" xfId="0" applyNumberFormat="1" applyFont="1" applyFill="1" applyBorder="1" applyAlignment="1">
      <alignment horizontal="center" vertical="center" wrapText="1"/>
    </xf>
    <xf numFmtId="49" fontId="38" fillId="0" borderId="7" xfId="0" applyNumberFormat="1" applyFont="1" applyFill="1" applyBorder="1" applyAlignment="1">
      <alignment horizontal="center" wrapText="1"/>
    </xf>
    <xf numFmtId="49" fontId="36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 applyAlignment="1">
      <alignment horizontal="right" wrapText="1"/>
    </xf>
    <xf numFmtId="49" fontId="38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36" borderId="8" xfId="0" applyNumberFormat="1" applyFont="1" applyFill="1" applyBorder="1" applyAlignment="1">
      <alignment horizontal="center" vertical="center"/>
    </xf>
    <xf numFmtId="49" fontId="4" fillId="36" borderId="7" xfId="0" applyNumberFormat="1" applyFont="1" applyFill="1" applyBorder="1" applyAlignment="1">
      <alignment horizontal="center" vertical="center"/>
    </xf>
    <xf numFmtId="0" fontId="36" fillId="36" borderId="1" xfId="0" applyFont="1" applyFill="1" applyBorder="1" applyAlignment="1">
      <alignment horizontal="center" vertical="center" wrapText="1"/>
    </xf>
    <xf numFmtId="0" fontId="1" fillId="36" borderId="39" xfId="3" applyNumberFormat="1" applyFont="1" applyFill="1" applyBorder="1" applyAlignment="1" applyProtection="1">
      <alignment horizontal="left" vertical="top" wrapText="1"/>
      <protection locked="0"/>
    </xf>
    <xf numFmtId="0" fontId="36" fillId="36" borderId="21" xfId="0" applyFont="1" applyFill="1" applyBorder="1" applyAlignment="1">
      <alignment horizontal="left" vertical="top" wrapText="1"/>
    </xf>
    <xf numFmtId="0" fontId="36" fillId="36" borderId="7" xfId="0" applyFont="1" applyFill="1" applyBorder="1" applyAlignment="1">
      <alignment horizontal="center" vertical="center" wrapText="1"/>
    </xf>
    <xf numFmtId="0" fontId="36" fillId="36" borderId="42" xfId="0" applyFont="1" applyFill="1" applyBorder="1" applyAlignment="1">
      <alignment horizontal="center" vertical="center" wrapText="1"/>
    </xf>
    <xf numFmtId="49" fontId="4" fillId="36" borderId="3" xfId="0" applyNumberFormat="1" applyFont="1" applyFill="1" applyBorder="1" applyAlignment="1">
      <alignment horizontal="center" vertical="center"/>
    </xf>
    <xf numFmtId="49" fontId="39" fillId="36" borderId="9" xfId="0" applyNumberFormat="1" applyFont="1" applyFill="1" applyBorder="1" applyAlignment="1">
      <alignment horizontal="center" vertical="center"/>
    </xf>
    <xf numFmtId="49" fontId="39" fillId="36" borderId="11" xfId="0" applyNumberFormat="1" applyFont="1" applyFill="1" applyBorder="1" applyAlignment="1">
      <alignment horizontal="center" vertical="center"/>
    </xf>
    <xf numFmtId="49" fontId="39" fillId="36" borderId="7" xfId="0" applyNumberFormat="1" applyFont="1" applyFill="1" applyBorder="1" applyAlignment="1">
      <alignment horizontal="center" vertical="center"/>
    </xf>
    <xf numFmtId="49" fontId="40" fillId="37" borderId="3" xfId="0" applyNumberFormat="1" applyFont="1" applyFill="1" applyBorder="1" applyAlignment="1">
      <alignment horizontal="left" vertical="top" wrapText="1"/>
    </xf>
    <xf numFmtId="0" fontId="1" fillId="37" borderId="3" xfId="0" applyNumberFormat="1" applyFont="1" applyFill="1" applyBorder="1" applyAlignment="1">
      <alignment horizontal="left" vertical="top" wrapText="1"/>
    </xf>
    <xf numFmtId="0" fontId="36" fillId="36" borderId="3" xfId="0" applyFont="1" applyFill="1" applyBorder="1" applyAlignment="1">
      <alignment horizontal="left" vertical="top" wrapText="1"/>
    </xf>
    <xf numFmtId="49" fontId="38" fillId="36" borderId="8" xfId="0" applyNumberFormat="1" applyFont="1" applyFill="1" applyBorder="1" applyAlignment="1">
      <alignment horizontal="center" vertical="center"/>
    </xf>
    <xf numFmtId="49" fontId="38" fillId="36" borderId="7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49" fontId="36" fillId="36" borderId="14" xfId="0" applyNumberFormat="1" applyFont="1" applyFill="1" applyBorder="1" applyAlignment="1">
      <alignment horizontal="center" vertical="center" wrapText="1"/>
    </xf>
    <xf numFmtId="49" fontId="40" fillId="37" borderId="4" xfId="0" applyNumberFormat="1" applyFont="1" applyFill="1" applyBorder="1" applyAlignment="1">
      <alignment horizontal="left" vertical="top" wrapText="1"/>
    </xf>
    <xf numFmtId="0" fontId="36" fillId="36" borderId="37" xfId="0" applyFont="1" applyFill="1" applyBorder="1" applyAlignment="1">
      <alignment horizontal="left" vertical="top" wrapText="1"/>
    </xf>
    <xf numFmtId="49" fontId="40" fillId="37" borderId="2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49" fontId="38" fillId="36" borderId="3" xfId="0" applyNumberFormat="1" applyFont="1" applyFill="1" applyBorder="1" applyAlignment="1">
      <alignment horizontal="center" vertical="center"/>
    </xf>
    <xf numFmtId="49" fontId="39" fillId="36" borderId="4" xfId="0" applyNumberFormat="1" applyFont="1" applyFill="1" applyBorder="1" applyAlignment="1">
      <alignment horizontal="center" vertical="center"/>
    </xf>
    <xf numFmtId="49" fontId="36" fillId="36" borderId="1" xfId="0" applyNumberFormat="1" applyFont="1" applyFill="1" applyBorder="1" applyAlignment="1">
      <alignment horizontal="center" vertical="center" wrapText="1"/>
    </xf>
    <xf numFmtId="0" fontId="1" fillId="36" borderId="1" xfId="3" applyNumberFormat="1" applyFont="1" applyFill="1" applyBorder="1" applyAlignment="1" applyProtection="1">
      <alignment horizontal="left" vertical="top" wrapText="1"/>
      <protection locked="0"/>
    </xf>
    <xf numFmtId="0" fontId="36" fillId="36" borderId="42" xfId="0" applyFont="1" applyFill="1" applyBorder="1" applyAlignment="1">
      <alignment horizontal="left" vertical="top" wrapText="1"/>
    </xf>
    <xf numFmtId="0" fontId="36" fillId="36" borderId="25" xfId="0" applyFont="1" applyFill="1" applyBorder="1" applyAlignment="1">
      <alignment horizontal="left" vertical="top" wrapText="1"/>
    </xf>
    <xf numFmtId="0" fontId="1" fillId="36" borderId="15" xfId="3" applyNumberFormat="1" applyFont="1" applyFill="1" applyAlignment="1" applyProtection="1">
      <alignment horizontal="left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49" fontId="37" fillId="36" borderId="1" xfId="0" applyNumberFormat="1" applyFont="1" applyFill="1" applyBorder="1" applyAlignment="1">
      <alignment horizontal="left" vertical="center" wrapText="1"/>
    </xf>
    <xf numFmtId="49" fontId="4" fillId="36" borderId="7" xfId="0" applyNumberFormat="1" applyFont="1" applyFill="1" applyBorder="1" applyAlignment="1">
      <alignment horizontal="center"/>
    </xf>
    <xf numFmtId="0" fontId="3" fillId="36" borderId="8" xfId="0" applyFont="1" applyFill="1" applyBorder="1" applyAlignment="1">
      <alignment horizontal="center" vertical="center" wrapText="1"/>
    </xf>
    <xf numFmtId="49" fontId="1" fillId="37" borderId="1" xfId="0" applyNumberFormat="1" applyFont="1" applyFill="1" applyBorder="1" applyAlignment="1">
      <alignment vertical="top" wrapText="1"/>
    </xf>
    <xf numFmtId="49" fontId="40" fillId="36" borderId="1" xfId="0" applyNumberFormat="1" applyFont="1" applyFill="1" applyBorder="1" applyAlignment="1">
      <alignment vertical="top" wrapText="1"/>
    </xf>
    <xf numFmtId="49" fontId="38" fillId="36" borderId="7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vertical="center" wrapText="1"/>
    </xf>
    <xf numFmtId="0" fontId="36" fillId="36" borderId="14" xfId="0" applyFont="1" applyFill="1" applyBorder="1" applyAlignment="1">
      <alignment horizontal="center" vertical="center" wrapText="1"/>
    </xf>
    <xf numFmtId="49" fontId="39" fillId="36" borderId="3" xfId="0" applyNumberFormat="1" applyFont="1" applyFill="1" applyBorder="1" applyAlignment="1">
      <alignment vertical="center"/>
    </xf>
    <xf numFmtId="49" fontId="39" fillId="36" borderId="8" xfId="0" applyNumberFormat="1" applyFont="1" applyFill="1" applyBorder="1" applyAlignment="1">
      <alignment vertical="center"/>
    </xf>
    <xf numFmtId="49" fontId="39" fillId="36" borderId="8" xfId="0" applyNumberFormat="1" applyFont="1" applyFill="1" applyBorder="1" applyAlignment="1">
      <alignment horizontal="center" vertical="center"/>
    </xf>
    <xf numFmtId="49" fontId="39" fillId="36" borderId="7" xfId="0" applyNumberFormat="1" applyFont="1" applyFill="1" applyBorder="1" applyAlignment="1">
      <alignment horizontal="center"/>
    </xf>
    <xf numFmtId="0" fontId="39" fillId="36" borderId="1" xfId="0" applyFont="1" applyFill="1" applyBorder="1" applyAlignment="1">
      <alignment horizontal="justify" wrapText="1"/>
    </xf>
    <xf numFmtId="49" fontId="4" fillId="36" borderId="3" xfId="0" applyNumberFormat="1" applyFont="1" applyFill="1" applyBorder="1" applyAlignment="1">
      <alignment vertical="center"/>
    </xf>
    <xf numFmtId="49" fontId="4" fillId="36" borderId="8" xfId="0" applyNumberFormat="1" applyFont="1" applyFill="1" applyBorder="1" applyAlignment="1">
      <alignment vertical="center"/>
    </xf>
    <xf numFmtId="49" fontId="1" fillId="37" borderId="4" xfId="0" applyNumberFormat="1" applyFont="1" applyFill="1" applyBorder="1" applyAlignment="1">
      <alignment vertical="top" wrapText="1"/>
    </xf>
    <xf numFmtId="0" fontId="36" fillId="36" borderId="25" xfId="0" applyFont="1" applyFill="1" applyBorder="1" applyAlignment="1">
      <alignment horizontal="left" vertical="center" wrapText="1"/>
    </xf>
    <xf numFmtId="49" fontId="39" fillId="36" borderId="3" xfId="0" applyNumberFormat="1" applyFont="1" applyFill="1" applyBorder="1" applyAlignment="1">
      <alignment horizontal="center" vertical="center"/>
    </xf>
    <xf numFmtId="49" fontId="40" fillId="37" borderId="1" xfId="0" applyNumberFormat="1" applyFont="1" applyFill="1" applyBorder="1" applyAlignment="1">
      <alignment vertical="top" wrapText="1"/>
    </xf>
    <xf numFmtId="0" fontId="1" fillId="36" borderId="15" xfId="42" applyNumberFormat="1" applyFont="1" applyFill="1" applyProtection="1">
      <alignment vertical="top" wrapText="1"/>
    </xf>
    <xf numFmtId="0" fontId="36" fillId="36" borderId="21" xfId="0" applyFont="1" applyFill="1" applyBorder="1" applyAlignment="1">
      <alignment horizontal="left" vertical="center" wrapText="1"/>
    </xf>
    <xf numFmtId="49" fontId="1" fillId="37" borderId="3" xfId="0" applyNumberFormat="1" applyFont="1" applyFill="1" applyBorder="1" applyAlignment="1">
      <alignment vertical="center" wrapText="1"/>
    </xf>
    <xf numFmtId="0" fontId="36" fillId="36" borderId="1" xfId="0" applyFont="1" applyFill="1" applyBorder="1" applyAlignment="1">
      <alignment horizontal="left" vertical="center" wrapText="1"/>
    </xf>
    <xf numFmtId="0" fontId="36" fillId="36" borderId="20" xfId="0" applyFont="1" applyFill="1" applyBorder="1" applyAlignment="1">
      <alignment horizontal="center" vertical="center" wrapText="1"/>
    </xf>
    <xf numFmtId="0" fontId="39" fillId="36" borderId="3" xfId="0" applyFont="1" applyFill="1" applyBorder="1" applyAlignment="1">
      <alignment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49" fontId="4" fillId="36" borderId="9" xfId="0" applyNumberFormat="1" applyFont="1" applyFill="1" applyBorder="1" applyAlignment="1">
      <alignment horizontal="center" vertical="center"/>
    </xf>
    <xf numFmtId="49" fontId="4" fillId="36" borderId="11" xfId="0" applyNumberFormat="1" applyFont="1" applyFill="1" applyBorder="1" applyAlignment="1">
      <alignment horizontal="center" vertical="center"/>
    </xf>
    <xf numFmtId="0" fontId="36" fillId="36" borderId="1" xfId="0" applyFont="1" applyFill="1" applyBorder="1" applyAlignment="1">
      <alignment horizontal="left" vertical="top" wrapText="1"/>
    </xf>
    <xf numFmtId="49" fontId="36" fillId="36" borderId="11" xfId="0" applyNumberFormat="1" applyFont="1" applyFill="1" applyBorder="1" applyAlignment="1">
      <alignment horizontal="center" vertical="center" wrapText="1"/>
    </xf>
    <xf numFmtId="0" fontId="3" fillId="36" borderId="1" xfId="0" applyFont="1" applyFill="1" applyBorder="1" applyAlignment="1">
      <alignment horizontal="left" vertical="top" wrapText="1"/>
    </xf>
    <xf numFmtId="49" fontId="36" fillId="36" borderId="7" xfId="0" applyNumberFormat="1" applyFont="1" applyFill="1" applyBorder="1" applyAlignment="1">
      <alignment horizontal="center" vertical="center" wrapText="1"/>
    </xf>
    <xf numFmtId="0" fontId="1" fillId="36" borderId="15" xfId="44" applyNumberFormat="1" applyFont="1" applyFill="1" applyProtection="1">
      <alignment vertical="top" wrapText="1"/>
    </xf>
    <xf numFmtId="0" fontId="36" fillId="36" borderId="20" xfId="0" applyFont="1" applyFill="1" applyBorder="1" applyAlignment="1">
      <alignment horizontal="left" vertical="center" wrapText="1"/>
    </xf>
    <xf numFmtId="0" fontId="36" fillId="36" borderId="26" xfId="0" applyFont="1" applyFill="1" applyBorder="1" applyAlignment="1">
      <alignment horizontal="center" vertical="center" wrapText="1"/>
    </xf>
    <xf numFmtId="49" fontId="36" fillId="36" borderId="43" xfId="0" applyNumberFormat="1" applyFont="1" applyFill="1" applyBorder="1" applyAlignment="1">
      <alignment horizontal="center" vertical="center" wrapText="1"/>
    </xf>
    <xf numFmtId="0" fontId="36" fillId="36" borderId="26" xfId="0" applyFont="1" applyFill="1" applyBorder="1" applyAlignment="1">
      <alignment horizontal="left" vertical="top" wrapText="1"/>
    </xf>
    <xf numFmtId="49" fontId="36" fillId="36" borderId="0" xfId="0" applyNumberFormat="1" applyFont="1" applyFill="1" applyBorder="1" applyAlignment="1">
      <alignment horizontal="center" vertical="center" wrapText="1"/>
    </xf>
    <xf numFmtId="0" fontId="1" fillId="36" borderId="15" xfId="44" applyNumberFormat="1" applyFont="1" applyFill="1" applyAlignment="1" applyProtection="1">
      <alignment horizontal="left" vertical="top" wrapText="1"/>
    </xf>
    <xf numFmtId="49" fontId="4" fillId="0" borderId="9" xfId="0" applyNumberFormat="1" applyFont="1" applyFill="1" applyBorder="1" applyAlignment="1">
      <alignment horizontal="center" vertical="center"/>
    </xf>
    <xf numFmtId="0" fontId="1" fillId="0" borderId="15" xfId="44" applyNumberFormat="1" applyFont="1" applyFill="1" applyProtection="1">
      <alignment vertical="top" wrapText="1"/>
    </xf>
    <xf numFmtId="0" fontId="36" fillId="0" borderId="42" xfId="0" applyFont="1" applyFill="1" applyBorder="1" applyAlignment="1">
      <alignment horizontal="left" vertical="top" wrapText="1"/>
    </xf>
    <xf numFmtId="49" fontId="42" fillId="36" borderId="3" xfId="0" applyNumberFormat="1" applyFont="1" applyFill="1" applyBorder="1" applyAlignment="1">
      <alignment horizontal="center" vertical="center"/>
    </xf>
    <xf numFmtId="49" fontId="42" fillId="36" borderId="8" xfId="0" applyNumberFormat="1" applyFont="1" applyFill="1" applyBorder="1" applyAlignment="1">
      <alignment horizontal="center" vertical="center"/>
    </xf>
    <xf numFmtId="49" fontId="42" fillId="36" borderId="7" xfId="0" applyNumberFormat="1" applyFont="1" applyFill="1" applyBorder="1" applyAlignment="1">
      <alignment horizontal="center" vertical="center"/>
    </xf>
    <xf numFmtId="0" fontId="37" fillId="0" borderId="15" xfId="44" applyNumberFormat="1" applyFont="1" applyFill="1" applyAlignment="1" applyProtection="1">
      <alignment vertical="top" wrapText="1"/>
    </xf>
    <xf numFmtId="0" fontId="1" fillId="0" borderId="15" xfId="44" applyNumberFormat="1" applyFont="1" applyFill="1" applyAlignment="1" applyProtection="1">
      <alignment vertical="top" wrapText="1"/>
    </xf>
    <xf numFmtId="0" fontId="1" fillId="0" borderId="44" xfId="44" applyNumberFormat="1" applyFont="1" applyFill="1" applyBorder="1" applyAlignment="1" applyProtection="1">
      <alignment vertical="top" wrapText="1"/>
    </xf>
    <xf numFmtId="0" fontId="37" fillId="36" borderId="15" xfId="44" applyNumberFormat="1" applyFont="1" applyFill="1" applyProtection="1">
      <alignment vertical="top" wrapText="1"/>
    </xf>
    <xf numFmtId="0" fontId="39" fillId="36" borderId="3" xfId="0" applyFont="1" applyFill="1" applyBorder="1" applyAlignment="1">
      <alignment horizontal="left" vertical="center" wrapText="1"/>
    </xf>
    <xf numFmtId="0" fontId="37" fillId="36" borderId="15" xfId="44" applyNumberFormat="1" applyFont="1" applyFill="1" applyAlignment="1" applyProtection="1">
      <alignment horizontal="left" vertical="top" wrapText="1"/>
    </xf>
    <xf numFmtId="49" fontId="38" fillId="0" borderId="3" xfId="0" applyNumberFormat="1" applyFont="1" applyBorder="1" applyAlignment="1">
      <alignment horizontal="center" vertical="center"/>
    </xf>
    <xf numFmtId="49" fontId="38" fillId="0" borderId="8" xfId="0" applyNumberFormat="1" applyFont="1" applyBorder="1" applyAlignment="1">
      <alignment horizontal="center" vertical="center"/>
    </xf>
    <xf numFmtId="49" fontId="38" fillId="0" borderId="7" xfId="0" applyNumberFormat="1" applyFont="1" applyBorder="1" applyAlignment="1">
      <alignment horizontal="center" vertical="center"/>
    </xf>
    <xf numFmtId="0" fontId="3" fillId="36" borderId="11" xfId="0" applyFont="1" applyFill="1" applyBorder="1" applyAlignment="1">
      <alignment horizontal="center" vertical="center" wrapText="1"/>
    </xf>
    <xf numFmtId="11" fontId="37" fillId="0" borderId="15" xfId="156" applyNumberFormat="1" applyFont="1" applyProtection="1">
      <alignment vertical="top" wrapText="1"/>
    </xf>
    <xf numFmtId="49" fontId="39" fillId="0" borderId="3" xfId="0" applyNumberFormat="1" applyFont="1" applyBorder="1" applyAlignment="1">
      <alignment horizontal="center" vertical="center"/>
    </xf>
    <xf numFmtId="49" fontId="39" fillId="0" borderId="8" xfId="0" applyNumberFormat="1" applyFont="1" applyBorder="1" applyAlignment="1">
      <alignment horizontal="center" vertical="center"/>
    </xf>
    <xf numFmtId="49" fontId="39" fillId="0" borderId="7" xfId="0" applyNumberFormat="1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11" fontId="1" fillId="0" borderId="15" xfId="156" applyNumberFormat="1" applyFont="1" applyProtection="1">
      <alignment vertical="top" wrapText="1"/>
    </xf>
    <xf numFmtId="49" fontId="42" fillId="36" borderId="7" xfId="0" applyNumberFormat="1" applyFont="1" applyFill="1" applyBorder="1" applyAlignment="1">
      <alignment horizontal="center"/>
    </xf>
    <xf numFmtId="0" fontId="39" fillId="36" borderId="3" xfId="0" applyFont="1" applyFill="1" applyBorder="1" applyAlignment="1">
      <alignment horizontal="left" vertical="top" wrapText="1"/>
    </xf>
    <xf numFmtId="49" fontId="1" fillId="37" borderId="3" xfId="0" applyNumberFormat="1" applyFont="1" applyFill="1" applyBorder="1" applyAlignment="1">
      <alignment horizontal="left" vertical="top" wrapText="1"/>
    </xf>
    <xf numFmtId="49" fontId="39" fillId="36" borderId="3" xfId="0" applyNumberFormat="1" applyFont="1" applyFill="1" applyBorder="1" applyAlignment="1">
      <alignment horizontal="left" vertical="center"/>
    </xf>
    <xf numFmtId="49" fontId="41" fillId="36" borderId="1" xfId="0" applyNumberFormat="1" applyFont="1" applyFill="1" applyBorder="1" applyAlignment="1">
      <alignment horizontal="center" wrapText="1"/>
    </xf>
    <xf numFmtId="49" fontId="40" fillId="37" borderId="4" xfId="0" applyNumberFormat="1" applyFont="1" applyFill="1" applyBorder="1" applyAlignment="1">
      <alignment vertical="center" wrapText="1"/>
    </xf>
    <xf numFmtId="49" fontId="4" fillId="36" borderId="3" xfId="0" applyNumberFormat="1" applyFont="1" applyFill="1" applyBorder="1" applyAlignment="1">
      <alignment horizontal="left" vertical="center"/>
    </xf>
    <xf numFmtId="49" fontId="36" fillId="36" borderId="1" xfId="0" applyNumberFormat="1" applyFont="1" applyFill="1" applyBorder="1" applyAlignment="1">
      <alignment horizontal="center" wrapText="1"/>
    </xf>
    <xf numFmtId="49" fontId="1" fillId="37" borderId="4" xfId="0" applyNumberFormat="1" applyFont="1" applyFill="1" applyBorder="1" applyAlignment="1">
      <alignment vertical="center" wrapText="1"/>
    </xf>
    <xf numFmtId="49" fontId="39" fillId="36" borderId="11" xfId="0" applyNumberFormat="1" applyFont="1" applyFill="1" applyBorder="1" applyAlignment="1">
      <alignment horizontal="center"/>
    </xf>
    <xf numFmtId="49" fontId="1" fillId="37" borderId="13" xfId="0" applyNumberFormat="1" applyFont="1" applyFill="1" applyBorder="1" applyAlignment="1">
      <alignment vertical="top" wrapText="1"/>
    </xf>
    <xf numFmtId="49" fontId="36" fillId="36" borderId="24" xfId="0" applyNumberFormat="1" applyFont="1" applyFill="1" applyBorder="1" applyAlignment="1">
      <alignment horizontal="center" vertical="center" wrapText="1"/>
    </xf>
    <xf numFmtId="0" fontId="36" fillId="36" borderId="2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49" fontId="4" fillId="36" borderId="4" xfId="0" applyNumberFormat="1" applyFont="1" applyFill="1" applyBorder="1" applyAlignment="1">
      <alignment horizontal="center" vertical="center"/>
    </xf>
    <xf numFmtId="0" fontId="36" fillId="36" borderId="23" xfId="0" applyFont="1" applyFill="1" applyBorder="1" applyAlignment="1">
      <alignment horizontal="left" vertical="top" wrapText="1"/>
    </xf>
    <xf numFmtId="0" fontId="43" fillId="0" borderId="0" xfId="0" applyFont="1" applyAlignment="1">
      <alignment horizontal="left" vertical="top"/>
    </xf>
    <xf numFmtId="0" fontId="4" fillId="0" borderId="0" xfId="0" applyFont="1" applyFill="1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49" fontId="1" fillId="37" borderId="4" xfId="0" applyNumberFormat="1" applyFont="1" applyFill="1" applyBorder="1" applyAlignment="1">
      <alignment horizontal="left" vertical="top" wrapText="1"/>
    </xf>
    <xf numFmtId="0" fontId="41" fillId="36" borderId="1" xfId="0" applyFont="1" applyFill="1" applyBorder="1" applyAlignment="1">
      <alignment horizontal="center" vertical="center" wrapText="1"/>
    </xf>
    <xf numFmtId="0" fontId="41" fillId="36" borderId="1" xfId="0" applyFont="1" applyFill="1" applyBorder="1" applyAlignment="1">
      <alignment horizontal="left" vertical="top" wrapText="1"/>
    </xf>
    <xf numFmtId="0" fontId="40" fillId="0" borderId="1" xfId="3" applyNumberFormat="1" applyFont="1" applyFill="1" applyBorder="1" applyAlignment="1" applyProtection="1">
      <alignment horizontal="left" vertical="top" wrapText="1"/>
      <protection locked="0"/>
    </xf>
    <xf numFmtId="0" fontId="36" fillId="0" borderId="37" xfId="0" applyFont="1" applyFill="1" applyBorder="1" applyAlignment="1">
      <alignment horizontal="left" vertical="top" wrapText="1"/>
    </xf>
    <xf numFmtId="11" fontId="1" fillId="0" borderId="1" xfId="0" applyNumberFormat="1" applyFont="1" applyFill="1" applyBorder="1" applyAlignment="1">
      <alignment vertical="center" wrapText="1"/>
    </xf>
    <xf numFmtId="0" fontId="43" fillId="0" borderId="0" xfId="0" applyFont="1" applyAlignment="1">
      <alignment horizontal="left" vertical="top" wrapText="1"/>
    </xf>
    <xf numFmtId="49" fontId="39" fillId="36" borderId="6" xfId="0" applyNumberFormat="1" applyFont="1" applyFill="1" applyBorder="1" applyAlignment="1">
      <alignment vertical="center"/>
    </xf>
    <xf numFmtId="49" fontId="39" fillId="36" borderId="10" xfId="0" applyNumberFormat="1" applyFont="1" applyFill="1" applyBorder="1" applyAlignment="1">
      <alignment vertical="center"/>
    </xf>
    <xf numFmtId="49" fontId="39" fillId="36" borderId="10" xfId="0" applyNumberFormat="1" applyFont="1" applyFill="1" applyBorder="1" applyAlignment="1">
      <alignment horizontal="center" vertical="center"/>
    </xf>
    <xf numFmtId="49" fontId="39" fillId="36" borderId="12" xfId="0" applyNumberFormat="1" applyFont="1" applyFill="1" applyBorder="1" applyAlignment="1">
      <alignment horizontal="center" vertical="center"/>
    </xf>
    <xf numFmtId="49" fontId="37" fillId="36" borderId="4" xfId="0" applyNumberFormat="1" applyFont="1" applyFill="1" applyBorder="1" applyAlignment="1">
      <alignment vertical="top" wrapText="1"/>
    </xf>
    <xf numFmtId="49" fontId="1" fillId="36" borderId="4" xfId="0" applyNumberFormat="1" applyFont="1" applyFill="1" applyBorder="1" applyAlignment="1">
      <alignment vertical="top" wrapText="1"/>
    </xf>
    <xf numFmtId="49" fontId="38" fillId="36" borderId="3" xfId="0" applyNumberFormat="1" applyFont="1" applyFill="1" applyBorder="1" applyAlignment="1">
      <alignment horizontal="left" vertical="center"/>
    </xf>
    <xf numFmtId="49" fontId="37" fillId="36" borderId="3" xfId="0" applyNumberFormat="1" applyFont="1" applyFill="1" applyBorder="1" applyAlignment="1">
      <alignment vertical="center" wrapText="1"/>
    </xf>
    <xf numFmtId="49" fontId="40" fillId="36" borderId="3" xfId="0" applyNumberFormat="1" applyFont="1" applyFill="1" applyBorder="1" applyAlignment="1">
      <alignment vertical="center" wrapText="1"/>
    </xf>
    <xf numFmtId="0" fontId="3" fillId="36" borderId="3" xfId="0" applyFont="1" applyFill="1" applyBorder="1" applyAlignment="1">
      <alignment vertical="center" wrapText="1"/>
    </xf>
    <xf numFmtId="0" fontId="36" fillId="36" borderId="24" xfId="0" applyFont="1" applyFill="1" applyBorder="1" applyAlignment="1">
      <alignment horizontal="left" vertical="top" wrapText="1"/>
    </xf>
    <xf numFmtId="0" fontId="36" fillId="36" borderId="0" xfId="0" applyFont="1" applyFill="1" applyBorder="1" applyAlignment="1">
      <alignment horizontal="left" vertical="top" wrapText="1"/>
    </xf>
    <xf numFmtId="49" fontId="36" fillId="36" borderId="14" xfId="0" applyNumberFormat="1" applyFont="1" applyFill="1" applyBorder="1" applyAlignment="1">
      <alignment horizontal="center" wrapText="1"/>
    </xf>
    <xf numFmtId="49" fontId="37" fillId="36" borderId="4" xfId="0" applyNumberFormat="1" applyFont="1" applyFill="1" applyBorder="1" applyAlignment="1">
      <alignment vertical="center" wrapText="1"/>
    </xf>
    <xf numFmtId="49" fontId="36" fillId="36" borderId="7" xfId="0" applyNumberFormat="1" applyFont="1" applyFill="1" applyBorder="1" applyAlignment="1">
      <alignment horizontal="center" wrapText="1"/>
    </xf>
    <xf numFmtId="0" fontId="39" fillId="36" borderId="2" xfId="0" applyFont="1" applyFill="1" applyBorder="1" applyAlignment="1">
      <alignment vertical="center" wrapText="1"/>
    </xf>
    <xf numFmtId="49" fontId="39" fillId="36" borderId="8" xfId="0" applyNumberFormat="1" applyFont="1" applyFill="1" applyBorder="1" applyAlignment="1">
      <alignment horizontal="center"/>
    </xf>
    <xf numFmtId="0" fontId="3" fillId="36" borderId="1" xfId="0" applyFont="1" applyFill="1" applyBorder="1" applyAlignment="1">
      <alignment vertical="center" wrapText="1"/>
    </xf>
    <xf numFmtId="49" fontId="41" fillId="36" borderId="14" xfId="0" applyNumberFormat="1" applyFont="1" applyFill="1" applyBorder="1" applyAlignment="1">
      <alignment horizontal="center" wrapText="1"/>
    </xf>
    <xf numFmtId="0" fontId="3" fillId="36" borderId="0" xfId="0" applyFont="1" applyFill="1"/>
    <xf numFmtId="49" fontId="39" fillId="36" borderId="3" xfId="0" applyNumberFormat="1" applyFont="1" applyFill="1" applyBorder="1" applyAlignment="1">
      <alignment horizontal="center" vertical="center" wrapText="1"/>
    </xf>
    <xf numFmtId="49" fontId="39" fillId="36" borderId="8" xfId="0" applyNumberFormat="1" applyFont="1" applyFill="1" applyBorder="1" applyAlignment="1">
      <alignment horizontal="center" vertical="center" wrapText="1"/>
    </xf>
    <xf numFmtId="49" fontId="40" fillId="36" borderId="2" xfId="0" applyNumberFormat="1" applyFont="1" applyFill="1" applyBorder="1" applyAlignment="1">
      <alignment vertical="top" wrapText="1"/>
    </xf>
    <xf numFmtId="49" fontId="4" fillId="36" borderId="3" xfId="0" applyNumberFormat="1" applyFont="1" applyFill="1" applyBorder="1" applyAlignment="1">
      <alignment horizontal="center" vertical="center" wrapText="1"/>
    </xf>
    <xf numFmtId="49" fontId="4" fillId="36" borderId="8" xfId="0" applyNumberFormat="1" applyFont="1" applyFill="1" applyBorder="1" applyAlignment="1">
      <alignment horizontal="center" vertical="center" wrapText="1"/>
    </xf>
    <xf numFmtId="49" fontId="4" fillId="36" borderId="7" xfId="0" applyNumberFormat="1" applyFont="1" applyFill="1" applyBorder="1" applyAlignment="1">
      <alignment horizontal="center" vertical="center" wrapText="1"/>
    </xf>
    <xf numFmtId="49" fontId="4" fillId="36" borderId="7" xfId="0" applyNumberFormat="1" applyFont="1" applyFill="1" applyBorder="1" applyAlignment="1">
      <alignment horizontal="center" wrapText="1"/>
    </xf>
    <xf numFmtId="49" fontId="1" fillId="36" borderId="1" xfId="0" applyNumberFormat="1" applyFont="1" applyFill="1" applyBorder="1" applyAlignment="1">
      <alignment vertical="top" wrapText="1"/>
    </xf>
    <xf numFmtId="49" fontId="4" fillId="36" borderId="3" xfId="0" applyNumberFormat="1" applyFont="1" applyFill="1" applyBorder="1" applyAlignment="1">
      <alignment vertical="center" wrapText="1"/>
    </xf>
    <xf numFmtId="49" fontId="36" fillId="36" borderId="23" xfId="0" applyNumberFormat="1" applyFont="1" applyFill="1" applyBorder="1" applyAlignment="1">
      <alignment horizontal="center" vertical="center" wrapText="1"/>
    </xf>
    <xf numFmtId="0" fontId="36" fillId="36" borderId="24" xfId="0" applyFont="1" applyFill="1" applyBorder="1" applyAlignment="1">
      <alignment horizontal="left" vertical="center" wrapText="1"/>
    </xf>
    <xf numFmtId="49" fontId="39" fillId="36" borderId="7" xfId="0" applyNumberFormat="1" applyFont="1" applyFill="1" applyBorder="1" applyAlignment="1">
      <alignment horizontal="center" wrapText="1"/>
    </xf>
    <xf numFmtId="49" fontId="4" fillId="36" borderId="8" xfId="0" applyNumberFormat="1" applyFont="1" applyFill="1" applyBorder="1" applyAlignment="1">
      <alignment vertical="center" wrapText="1"/>
    </xf>
    <xf numFmtId="49" fontId="36" fillId="36" borderId="38" xfId="0" applyNumberFormat="1" applyFont="1" applyFill="1" applyBorder="1" applyAlignment="1">
      <alignment horizontal="center" vertical="center" wrapText="1"/>
    </xf>
    <xf numFmtId="0" fontId="36" fillId="36" borderId="40" xfId="0" applyFont="1" applyFill="1" applyBorder="1" applyAlignment="1">
      <alignment horizontal="left" vertical="top" wrapText="1"/>
    </xf>
    <xf numFmtId="49" fontId="39" fillId="36" borderId="7" xfId="0" applyNumberFormat="1" applyFont="1" applyFill="1" applyBorder="1" applyAlignment="1">
      <alignment horizontal="center" vertical="center" wrapText="1"/>
    </xf>
    <xf numFmtId="49" fontId="39" fillId="36" borderId="11" xfId="0" applyNumberFormat="1" applyFont="1" applyFill="1" applyBorder="1" applyAlignment="1">
      <alignment horizontal="center" wrapText="1"/>
    </xf>
    <xf numFmtId="49" fontId="4" fillId="36" borderId="3" xfId="0" applyNumberFormat="1" applyFont="1" applyFill="1" applyBorder="1" applyAlignment="1">
      <alignment wrapText="1"/>
    </xf>
    <xf numFmtId="49" fontId="4" fillId="36" borderId="8" xfId="0" applyNumberFormat="1" applyFont="1" applyFill="1" applyBorder="1" applyAlignment="1">
      <alignment wrapText="1"/>
    </xf>
    <xf numFmtId="49" fontId="4" fillId="36" borderId="7" xfId="0" applyNumberFormat="1" applyFont="1" applyFill="1" applyBorder="1" applyAlignment="1">
      <alignment wrapText="1"/>
    </xf>
    <xf numFmtId="0" fontId="3" fillId="36" borderId="3" xfId="0" applyFont="1" applyFill="1" applyBorder="1" applyAlignment="1">
      <alignment wrapText="1"/>
    </xf>
    <xf numFmtId="0" fontId="36" fillId="36" borderId="19" xfId="0" applyFont="1" applyFill="1" applyBorder="1" applyAlignment="1">
      <alignment wrapText="1"/>
    </xf>
    <xf numFmtId="49" fontId="38" fillId="36" borderId="3" xfId="0" applyNumberFormat="1" applyFont="1" applyFill="1" applyBorder="1" applyAlignment="1">
      <alignment horizontal="center" vertical="center" wrapText="1"/>
    </xf>
    <xf numFmtId="49" fontId="38" fillId="36" borderId="8" xfId="0" applyNumberFormat="1" applyFont="1" applyFill="1" applyBorder="1" applyAlignment="1">
      <alignment horizontal="center" vertical="center" wrapText="1"/>
    </xf>
    <xf numFmtId="49" fontId="38" fillId="36" borderId="7" xfId="0" applyNumberFormat="1" applyFont="1" applyFill="1" applyBorder="1" applyAlignment="1">
      <alignment horizontal="center" vertical="center" wrapText="1"/>
    </xf>
    <xf numFmtId="49" fontId="38" fillId="36" borderId="7" xfId="0" applyNumberFormat="1" applyFont="1" applyFill="1" applyBorder="1" applyAlignment="1">
      <alignment horizontal="center" wrapText="1"/>
    </xf>
    <xf numFmtId="49" fontId="37" fillId="36" borderId="1" xfId="0" applyNumberFormat="1" applyFont="1" applyFill="1" applyBorder="1" applyAlignment="1">
      <alignment vertical="top" wrapText="1"/>
    </xf>
    <xf numFmtId="0" fontId="36" fillId="36" borderId="3" xfId="0" applyFont="1" applyFill="1" applyBorder="1" applyAlignment="1">
      <alignment horizontal="left" vertical="center" wrapText="1"/>
    </xf>
    <xf numFmtId="49" fontId="1" fillId="36" borderId="1" xfId="0" applyNumberFormat="1" applyFont="1" applyFill="1" applyBorder="1" applyAlignment="1">
      <alignment horizontal="left" vertical="center" wrapText="1"/>
    </xf>
    <xf numFmtId="0" fontId="36" fillId="36" borderId="0" xfId="0" applyFont="1" applyFill="1" applyBorder="1" applyAlignment="1">
      <alignment horizontal="left" vertical="center" wrapText="1"/>
    </xf>
    <xf numFmtId="0" fontId="36" fillId="36" borderId="46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wrapText="1"/>
    </xf>
    <xf numFmtId="49" fontId="39" fillId="36" borderId="7" xfId="0" applyNumberFormat="1" applyFont="1" applyFill="1" applyBorder="1" applyAlignment="1">
      <alignment vertical="center"/>
    </xf>
    <xf numFmtId="0" fontId="1" fillId="0" borderId="0" xfId="287" applyNumberFormat="1" applyFont="1" applyFill="1" applyAlignment="1" applyProtection="1">
      <alignment vertical="top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4" fillId="36" borderId="1" xfId="0" applyNumberFormat="1" applyFont="1" applyFill="1" applyBorder="1" applyAlignment="1">
      <alignment horizontal="center" vertical="center"/>
    </xf>
    <xf numFmtId="49" fontId="40" fillId="37" borderId="2" xfId="0" applyNumberFormat="1" applyFont="1" applyFill="1" applyBorder="1" applyAlignment="1">
      <alignment horizontal="left" vertical="center" wrapText="1"/>
    </xf>
    <xf numFmtId="0" fontId="1" fillId="36" borderId="15" xfId="3" applyNumberFormat="1" applyFont="1" applyFill="1" applyAlignment="1" applyProtection="1">
      <alignment horizontal="left" vertical="top" wrapText="1"/>
    </xf>
    <xf numFmtId="0" fontId="3" fillId="36" borderId="1" xfId="0" applyFont="1" applyFill="1" applyBorder="1" applyAlignment="1">
      <alignment wrapText="1"/>
    </xf>
    <xf numFmtId="0" fontId="1" fillId="36" borderId="45" xfId="287" applyNumberFormat="1" applyFont="1" applyFill="1" applyBorder="1" applyAlignment="1" applyProtection="1">
      <alignment horizontal="left" vertical="top" wrapText="1"/>
    </xf>
    <xf numFmtId="49" fontId="1" fillId="37" borderId="2" xfId="0" applyNumberFormat="1" applyFont="1" applyFill="1" applyBorder="1" applyAlignment="1">
      <alignment horizontal="left" vertical="top" wrapText="1"/>
    </xf>
    <xf numFmtId="0" fontId="36" fillId="36" borderId="41" xfId="0" applyFont="1" applyFill="1" applyBorder="1" applyAlignment="1">
      <alignment horizontal="left" vertical="top" wrapText="1"/>
    </xf>
    <xf numFmtId="0" fontId="43" fillId="0" borderId="0" xfId="0" applyFont="1" applyAlignment="1">
      <alignment vertical="top" wrapText="1"/>
    </xf>
    <xf numFmtId="0" fontId="37" fillId="0" borderId="1" xfId="0" applyFont="1" applyBorder="1" applyAlignment="1">
      <alignment wrapText="1"/>
    </xf>
    <xf numFmtId="0" fontId="0" fillId="36" borderId="7" xfId="0" applyFill="1" applyBorder="1" applyAlignment="1">
      <alignment vertical="center"/>
    </xf>
    <xf numFmtId="0" fontId="41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36" borderId="8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36" fillId="36" borderId="25" xfId="0" applyNumberFormat="1" applyFont="1" applyFill="1" applyBorder="1" applyAlignment="1">
      <alignment horizontal="center" vertical="center" wrapText="1"/>
    </xf>
    <xf numFmtId="0" fontId="12" fillId="36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37" fillId="38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165" fontId="3" fillId="0" borderId="0" xfId="0" applyNumberFormat="1" applyFont="1" applyFill="1" applyAlignment="1">
      <alignment wrapText="1"/>
    </xf>
    <xf numFmtId="0" fontId="3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49" fontId="3" fillId="0" borderId="0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165" fontId="2" fillId="36" borderId="1" xfId="0" applyNumberFormat="1" applyFont="1" applyFill="1" applyBorder="1" applyAlignment="1">
      <alignment horizontal="center" vertical="center" wrapText="1"/>
    </xf>
    <xf numFmtId="165" fontId="5" fillId="36" borderId="1" xfId="0" applyNumberFormat="1" applyFont="1" applyFill="1" applyBorder="1" applyAlignment="1">
      <alignment horizontal="center" vertical="center" wrapText="1"/>
    </xf>
    <xf numFmtId="165" fontId="3" fillId="36" borderId="1" xfId="0" applyNumberFormat="1" applyFont="1" applyFill="1" applyBorder="1" applyAlignment="1">
      <alignment horizontal="center" vertical="center" wrapText="1"/>
    </xf>
    <xf numFmtId="165" fontId="5" fillId="36" borderId="1" xfId="5" applyNumberFormat="1" applyFont="1" applyFill="1" applyBorder="1" applyAlignment="1">
      <alignment horizontal="center" vertical="center" wrapText="1"/>
    </xf>
    <xf numFmtId="165" fontId="3" fillId="36" borderId="2" xfId="0" applyNumberFormat="1" applyFont="1" applyFill="1" applyBorder="1" applyAlignment="1">
      <alignment horizontal="center" vertical="center" wrapText="1"/>
    </xf>
    <xf numFmtId="165" fontId="3" fillId="36" borderId="7" xfId="0" applyNumberFormat="1" applyFont="1" applyFill="1" applyBorder="1" applyAlignment="1">
      <alignment horizontal="center" vertical="center" wrapText="1"/>
    </xf>
    <xf numFmtId="165" fontId="3" fillId="36" borderId="1" xfId="5" applyNumberFormat="1" applyFont="1" applyFill="1" applyBorder="1" applyAlignment="1">
      <alignment horizontal="center" vertical="center" wrapText="1"/>
    </xf>
    <xf numFmtId="165" fontId="2" fillId="36" borderId="7" xfId="0" applyNumberFormat="1" applyFont="1" applyFill="1" applyBorder="1" applyAlignment="1">
      <alignment horizontal="center" vertical="center" wrapText="1"/>
    </xf>
    <xf numFmtId="165" fontId="3" fillId="36" borderId="1" xfId="0" applyNumberFormat="1" applyFont="1" applyFill="1" applyBorder="1" applyAlignment="1">
      <alignment horizontal="center" vertical="center"/>
    </xf>
    <xf numFmtId="165" fontId="2" fillId="36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5" fillId="36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2" fillId="36" borderId="2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7" fillId="0" borderId="15" xfId="153" applyNumberFormat="1" applyFont="1" applyFill="1" applyAlignment="1" applyProtection="1">
      <alignment horizontal="center" vertical="center" shrinkToFit="1"/>
    </xf>
    <xf numFmtId="165" fontId="40" fillId="0" borderId="15" xfId="153" applyNumberFormat="1" applyFont="1" applyFill="1" applyAlignment="1" applyProtection="1">
      <alignment horizontal="center" vertical="center" shrinkToFit="1"/>
    </xf>
    <xf numFmtId="165" fontId="1" fillId="0" borderId="15" xfId="153" applyNumberFormat="1" applyFont="1" applyFill="1" applyAlignment="1" applyProtection="1">
      <alignment horizontal="center" vertical="center" shrinkToFit="1"/>
    </xf>
    <xf numFmtId="165" fontId="1" fillId="36" borderId="15" xfId="153" applyNumberFormat="1" applyFont="1" applyFill="1" applyAlignment="1" applyProtection="1">
      <alignment horizontal="center" vertical="center" wrapText="1" shrinkToFit="1"/>
    </xf>
    <xf numFmtId="165" fontId="37" fillId="36" borderId="15" xfId="153" applyNumberFormat="1" applyFont="1" applyFill="1" applyAlignment="1" applyProtection="1">
      <alignment horizontal="center" vertical="center" wrapText="1" shrinkToFit="1"/>
    </xf>
    <xf numFmtId="165" fontId="40" fillId="36" borderId="15" xfId="153" applyNumberFormat="1" applyFont="1" applyFill="1" applyAlignment="1" applyProtection="1">
      <alignment horizontal="center" vertical="center" wrapText="1" shrinkToFit="1"/>
    </xf>
    <xf numFmtId="165" fontId="5" fillId="36" borderId="7" xfId="0" applyNumberFormat="1" applyFont="1" applyFill="1" applyBorder="1" applyAlignment="1">
      <alignment horizontal="center" vertical="center" wrapText="1"/>
    </xf>
    <xf numFmtId="165" fontId="2" fillId="36" borderId="12" xfId="0" applyNumberFormat="1" applyFont="1" applyFill="1" applyBorder="1" applyAlignment="1">
      <alignment horizontal="center" vertical="center" wrapText="1"/>
    </xf>
    <xf numFmtId="165" fontId="5" fillId="36" borderId="5" xfId="0" applyNumberFormat="1" applyFont="1" applyFill="1" applyBorder="1" applyAlignment="1">
      <alignment horizontal="center" vertical="center" wrapText="1"/>
    </xf>
    <xf numFmtId="165" fontId="3" fillId="36" borderId="5" xfId="0" applyNumberFormat="1" applyFont="1" applyFill="1" applyBorder="1" applyAlignment="1">
      <alignment horizontal="center" vertical="center" wrapText="1"/>
    </xf>
    <xf numFmtId="165" fontId="2" fillId="36" borderId="5" xfId="0" applyNumberFormat="1" applyFont="1" applyFill="1" applyBorder="1" applyAlignment="1">
      <alignment horizontal="center" vertical="center" wrapText="1"/>
    </xf>
    <xf numFmtId="165" fontId="38" fillId="36" borderId="1" xfId="0" applyNumberFormat="1" applyFont="1" applyFill="1" applyBorder="1" applyAlignment="1">
      <alignment horizontal="center" vertical="center"/>
    </xf>
    <xf numFmtId="165" fontId="39" fillId="36" borderId="1" xfId="0" applyNumberFormat="1" applyFont="1" applyFill="1" applyBorder="1" applyAlignment="1">
      <alignment horizontal="center" vertical="center"/>
    </xf>
    <xf numFmtId="165" fontId="4" fillId="36" borderId="1" xfId="0" applyNumberFormat="1" applyFont="1" applyFill="1" applyBorder="1" applyAlignment="1">
      <alignment horizontal="center" vertical="center"/>
    </xf>
    <xf numFmtId="165" fontId="4" fillId="36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6" fillId="36" borderId="47" xfId="0" applyFont="1" applyFill="1" applyBorder="1" applyAlignment="1">
      <alignment horizontal="left" vertical="top" wrapText="1"/>
    </xf>
    <xf numFmtId="0" fontId="43" fillId="0" borderId="0" xfId="0" applyFont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4" fillId="0" borderId="0" xfId="0" applyFont="1"/>
    <xf numFmtId="0" fontId="4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5" fillId="0" borderId="0" xfId="0" applyFont="1" applyFill="1" applyAlignment="1">
      <alignment horizontal="center" vertical="center" wrapText="1"/>
    </xf>
  </cellXfs>
  <cellStyles count="617">
    <cellStyle name="20% — акцент1" xfId="63" builtinId="30" customBuiltin="1"/>
    <cellStyle name="20% - Акцент1 2" xfId="88"/>
    <cellStyle name="20% - Акцент1 3" xfId="89"/>
    <cellStyle name="20% - Акцент1 4" xfId="90"/>
    <cellStyle name="20% - Акцент1 5" xfId="91"/>
    <cellStyle name="20% - Акцент1 6" xfId="92"/>
    <cellStyle name="20% — акцент2" xfId="67" builtinId="34" customBuiltin="1"/>
    <cellStyle name="20% - Акцент2 2" xfId="93"/>
    <cellStyle name="20% - Акцент2 3" xfId="94"/>
    <cellStyle name="20% - Акцент2 4" xfId="95"/>
    <cellStyle name="20% - Акцент2 5" xfId="96"/>
    <cellStyle name="20% - Акцент2 6" xfId="97"/>
    <cellStyle name="20% — акцент3" xfId="71" builtinId="38" customBuiltin="1"/>
    <cellStyle name="20% - Акцент3 2" xfId="98"/>
    <cellStyle name="20% - Акцент3 3" xfId="99"/>
    <cellStyle name="20% - Акцент3 4" xfId="100"/>
    <cellStyle name="20% - Акцент3 5" xfId="101"/>
    <cellStyle name="20% - Акцент3 6" xfId="102"/>
    <cellStyle name="20% — акцент4" xfId="75" builtinId="42" customBuiltin="1"/>
    <cellStyle name="20% - Акцент4 2" xfId="103"/>
    <cellStyle name="20% - Акцент4 3" xfId="104"/>
    <cellStyle name="20% - Акцент4 4" xfId="105"/>
    <cellStyle name="20% - Акцент4 5" xfId="106"/>
    <cellStyle name="20% - Акцент4 6" xfId="107"/>
    <cellStyle name="20% — акцент5" xfId="79" builtinId="46" customBuiltin="1"/>
    <cellStyle name="20% - Акцент5 2" xfId="108"/>
    <cellStyle name="20% - Акцент5 3" xfId="109"/>
    <cellStyle name="20% - Акцент5 4" xfId="110"/>
    <cellStyle name="20% - Акцент5 5" xfId="111"/>
    <cellStyle name="20% - Акцент5 6" xfId="112"/>
    <cellStyle name="20% — акцент6" xfId="83" builtinId="50" customBuiltin="1"/>
    <cellStyle name="20% - Акцент6 2" xfId="113"/>
    <cellStyle name="20% - Акцент6 3" xfId="114"/>
    <cellStyle name="20% - Акцент6 4" xfId="115"/>
    <cellStyle name="20% - Акцент6 5" xfId="116"/>
    <cellStyle name="20% - Акцент6 6" xfId="117"/>
    <cellStyle name="40% — акцент1" xfId="64" builtinId="31" customBuiltin="1"/>
    <cellStyle name="40% - Акцент1 2" xfId="118"/>
    <cellStyle name="40% - Акцент1 3" xfId="119"/>
    <cellStyle name="40% - Акцент1 4" xfId="120"/>
    <cellStyle name="40% - Акцент1 5" xfId="121"/>
    <cellStyle name="40% - Акцент1 6" xfId="122"/>
    <cellStyle name="40% — акцент2" xfId="68" builtinId="35" customBuiltin="1"/>
    <cellStyle name="40% - Акцент2 2" xfId="123"/>
    <cellStyle name="40% - Акцент2 3" xfId="124"/>
    <cellStyle name="40% - Акцент2 4" xfId="125"/>
    <cellStyle name="40% - Акцент2 5" xfId="126"/>
    <cellStyle name="40% - Акцент2 6" xfId="127"/>
    <cellStyle name="40% — акцент3" xfId="72" builtinId="39" customBuiltin="1"/>
    <cellStyle name="40% - Акцент3 2" xfId="128"/>
    <cellStyle name="40% - Акцент3 3" xfId="129"/>
    <cellStyle name="40% - Акцент3 4" xfId="130"/>
    <cellStyle name="40% - Акцент3 5" xfId="131"/>
    <cellStyle name="40% - Акцент3 6" xfId="132"/>
    <cellStyle name="40% — акцент4" xfId="76" builtinId="43" customBuiltin="1"/>
    <cellStyle name="40% - Акцент4 2" xfId="133"/>
    <cellStyle name="40% - Акцент4 3" xfId="134"/>
    <cellStyle name="40% - Акцент4 4" xfId="135"/>
    <cellStyle name="40% - Акцент4 5" xfId="136"/>
    <cellStyle name="40% - Акцент4 6" xfId="137"/>
    <cellStyle name="40% — акцент5" xfId="80" builtinId="47" customBuiltin="1"/>
    <cellStyle name="40% - Акцент5 2" xfId="138"/>
    <cellStyle name="40% - Акцент5 3" xfId="139"/>
    <cellStyle name="40% - Акцент5 4" xfId="140"/>
    <cellStyle name="40% - Акцент5 5" xfId="141"/>
    <cellStyle name="40% - Акцент5 6" xfId="142"/>
    <cellStyle name="40% — акцент6" xfId="84" builtinId="51" customBuiltin="1"/>
    <cellStyle name="40% - Акцент6 2" xfId="143"/>
    <cellStyle name="40% - Акцент6 3" xfId="144"/>
    <cellStyle name="40% - Акцент6 4" xfId="145"/>
    <cellStyle name="40% - Акцент6 5" xfId="146"/>
    <cellStyle name="40% - Акцент6 6" xfId="147"/>
    <cellStyle name="60% — акцент1" xfId="65" builtinId="32" customBuiltin="1"/>
    <cellStyle name="60% — акцент2" xfId="69" builtinId="36" customBuiltin="1"/>
    <cellStyle name="60% — акцент3" xfId="73" builtinId="40" customBuiltin="1"/>
    <cellStyle name="60% — акцент4" xfId="77" builtinId="44" customBuiltin="1"/>
    <cellStyle name="60% — акцент5" xfId="81" builtinId="48" customBuiltin="1"/>
    <cellStyle name="60% — акцент6" xfId="85" builtinId="52" customBuiltin="1"/>
    <cellStyle name="br" xfId="22"/>
    <cellStyle name="col" xfId="21"/>
    <cellStyle name="st16" xfId="156"/>
    <cellStyle name="st17" xfId="157"/>
    <cellStyle name="st18" xfId="159"/>
    <cellStyle name="st19" xfId="161"/>
    <cellStyle name="st20" xfId="158"/>
    <cellStyle name="st31" xfId="17"/>
    <cellStyle name="st32" xfId="14"/>
    <cellStyle name="st33" xfId="39"/>
    <cellStyle name="st50" xfId="153"/>
    <cellStyle name="style0" xfId="23"/>
    <cellStyle name="td" xfId="24"/>
    <cellStyle name="tr" xfId="20"/>
    <cellStyle name="xl21" xfId="25"/>
    <cellStyle name="xl22" xfId="6"/>
    <cellStyle name="xl22 10" xfId="445"/>
    <cellStyle name="xl22 11" xfId="462"/>
    <cellStyle name="xl22 12" xfId="476"/>
    <cellStyle name="xl22 13" xfId="490"/>
    <cellStyle name="xl22 14" xfId="502"/>
    <cellStyle name="xl22 15" xfId="513"/>
    <cellStyle name="xl22 15 2" xfId="537"/>
    <cellStyle name="xl22 2" xfId="248"/>
    <cellStyle name="xl22 2 2" xfId="533"/>
    <cellStyle name="xl22 2 2 2" xfId="578"/>
    <cellStyle name="xl22 2 3" xfId="605"/>
    <cellStyle name="xl22 3" xfId="311"/>
    <cellStyle name="xl22 4" xfId="220"/>
    <cellStyle name="xl22 5" xfId="351"/>
    <cellStyle name="xl22 6" xfId="371"/>
    <cellStyle name="xl22 7" xfId="198"/>
    <cellStyle name="xl22 8" xfId="400"/>
    <cellStyle name="xl22 9" xfId="430"/>
    <cellStyle name="xl23" xfId="7"/>
    <cellStyle name="xl23 10" xfId="472"/>
    <cellStyle name="xl23 11" xfId="486"/>
    <cellStyle name="xl23 12" xfId="498"/>
    <cellStyle name="xl23 13" xfId="510"/>
    <cellStyle name="xl23 14" xfId="518"/>
    <cellStyle name="xl23 15" xfId="522"/>
    <cellStyle name="xl23 15 2" xfId="541"/>
    <cellStyle name="xl23 2" xfId="282"/>
    <cellStyle name="xl23 2 2" xfId="534"/>
    <cellStyle name="xl23 2 2 2" xfId="590"/>
    <cellStyle name="xl23 2 3" xfId="615"/>
    <cellStyle name="xl23 3" xfId="345"/>
    <cellStyle name="xl23 4" xfId="366"/>
    <cellStyle name="xl23 5" xfId="385"/>
    <cellStyle name="xl23 6" xfId="405"/>
    <cellStyle name="xl23 7" xfId="422"/>
    <cellStyle name="xl23 8" xfId="440"/>
    <cellStyle name="xl23 9" xfId="457"/>
    <cellStyle name="xl24" xfId="8"/>
    <cellStyle name="xl24 10" xfId="237"/>
    <cellStyle name="xl24 11" xfId="417"/>
    <cellStyle name="xl24 12" xfId="435"/>
    <cellStyle name="xl24 13" xfId="453"/>
    <cellStyle name="xl24 14" xfId="469"/>
    <cellStyle name="xl24 15" xfId="483"/>
    <cellStyle name="xl24 16" xfId="496"/>
    <cellStyle name="xl24 17" xfId="508"/>
    <cellStyle name="xl24 17 2" xfId="536"/>
    <cellStyle name="xl24 2" xfId="155"/>
    <cellStyle name="xl24 2 2" xfId="535"/>
    <cellStyle name="xl24 2 2 2" xfId="554"/>
    <cellStyle name="xl24 2 3" xfId="594"/>
    <cellStyle name="xl24 3" xfId="163"/>
    <cellStyle name="xl24 4" xfId="244"/>
    <cellStyle name="xl24 5" xfId="307"/>
    <cellStyle name="xl24 6" xfId="219"/>
    <cellStyle name="xl24 7" xfId="340"/>
    <cellStyle name="xl24 8" xfId="360"/>
    <cellStyle name="xl24 9" xfId="384"/>
    <cellStyle name="xl25" xfId="9"/>
    <cellStyle name="xl25 10" xfId="404"/>
    <cellStyle name="xl25 11" xfId="295"/>
    <cellStyle name="xl25 12" xfId="205"/>
    <cellStyle name="xl25 13" xfId="298"/>
    <cellStyle name="xl25 14" xfId="395"/>
    <cellStyle name="xl25 15" xfId="195"/>
    <cellStyle name="xl25 16" xfId="212"/>
    <cellStyle name="xl25 17" xfId="206"/>
    <cellStyle name="xl25 17 2" xfId="566"/>
    <cellStyle name="xl25 2" xfId="165"/>
    <cellStyle name="xl25 2 2" xfId="555"/>
    <cellStyle name="xl25 2 2 2" xfId="539"/>
    <cellStyle name="xl25 2 3" xfId="597"/>
    <cellStyle name="xl25 3" xfId="174"/>
    <cellStyle name="xl25 4" xfId="249"/>
    <cellStyle name="xl25 5" xfId="312"/>
    <cellStyle name="xl25 6" xfId="221"/>
    <cellStyle name="xl25 7" xfId="296"/>
    <cellStyle name="xl25 8" xfId="211"/>
    <cellStyle name="xl25 9" xfId="393"/>
    <cellStyle name="xl26" xfId="10"/>
    <cellStyle name="xl26 10" xfId="186"/>
    <cellStyle name="xl26 11" xfId="203"/>
    <cellStyle name="xl26 12" xfId="196"/>
    <cellStyle name="xl26 13" xfId="208"/>
    <cellStyle name="xl26 14" xfId="188"/>
    <cellStyle name="xl26 15" xfId="241"/>
    <cellStyle name="xl26 16" xfId="355"/>
    <cellStyle name="xl26 17" xfId="209"/>
    <cellStyle name="xl26 17 2" xfId="526"/>
    <cellStyle name="xl26 2" xfId="166"/>
    <cellStyle name="xl26 2 2" xfId="546"/>
    <cellStyle name="xl26 2 2 2" xfId="540"/>
    <cellStyle name="xl26 2 3" xfId="598"/>
    <cellStyle name="xl26 3" xfId="175"/>
    <cellStyle name="xl26 4" xfId="271"/>
    <cellStyle name="xl26 5" xfId="333"/>
    <cellStyle name="xl26 6" xfId="251"/>
    <cellStyle name="xl26 7" xfId="239"/>
    <cellStyle name="xl26 8" xfId="182"/>
    <cellStyle name="xl26 9" xfId="412"/>
    <cellStyle name="xl27" xfId="26"/>
    <cellStyle name="xl27 10" xfId="214"/>
    <cellStyle name="xl27 11" xfId="429"/>
    <cellStyle name="xl27 12" xfId="448"/>
    <cellStyle name="xl27 13" xfId="465"/>
    <cellStyle name="xl27 14" xfId="479"/>
    <cellStyle name="xl27 15" xfId="493"/>
    <cellStyle name="xl27 16" xfId="505"/>
    <cellStyle name="xl27 17" xfId="516"/>
    <cellStyle name="xl27 17 2" xfId="560"/>
    <cellStyle name="xl27 2" xfId="167"/>
    <cellStyle name="xl27 2 2" xfId="551"/>
    <cellStyle name="xl27 2 2 2" xfId="544"/>
    <cellStyle name="xl27 2 3" xfId="599"/>
    <cellStyle name="xl27 3" xfId="176"/>
    <cellStyle name="xl27 4" xfId="250"/>
    <cellStyle name="xl27 5" xfId="313"/>
    <cellStyle name="xl27 6" xfId="222"/>
    <cellStyle name="xl27 7" xfId="354"/>
    <cellStyle name="xl27 8" xfId="374"/>
    <cellStyle name="xl27 9" xfId="342"/>
    <cellStyle name="xl28" xfId="11"/>
    <cellStyle name="xl28 2" xfId="154"/>
    <cellStyle name="xl28 3" xfId="164"/>
    <cellStyle name="xl29" xfId="27"/>
    <cellStyle name="xl29 10" xfId="194"/>
    <cellStyle name="xl29 11" xfId="310"/>
    <cellStyle name="xl29 12" xfId="190"/>
    <cellStyle name="xl29 13" xfId="399"/>
    <cellStyle name="xl29 14" xfId="300"/>
    <cellStyle name="xl29 15" xfId="403"/>
    <cellStyle name="xl29 16" xfId="421"/>
    <cellStyle name="xl29 17" xfId="439"/>
    <cellStyle name="xl29 17 2" xfId="561"/>
    <cellStyle name="xl29 2" xfId="168"/>
    <cellStyle name="xl29 2 2" xfId="547"/>
    <cellStyle name="xl29 2 2 2" xfId="573"/>
    <cellStyle name="xl29 2 3" xfId="600"/>
    <cellStyle name="xl29 3" xfId="177"/>
    <cellStyle name="xl29 4" xfId="252"/>
    <cellStyle name="xl29 5" xfId="314"/>
    <cellStyle name="xl29 6" xfId="191"/>
    <cellStyle name="xl29 7" xfId="299"/>
    <cellStyle name="xl29 8" xfId="213"/>
    <cellStyle name="xl29 9" xfId="293"/>
    <cellStyle name="xl30" xfId="28"/>
    <cellStyle name="xl30 10" xfId="394"/>
    <cellStyle name="xl30 11" xfId="204"/>
    <cellStyle name="xl30 12" xfId="207"/>
    <cellStyle name="xl30 13" xfId="202"/>
    <cellStyle name="xl30 14" xfId="389"/>
    <cellStyle name="xl30 15" xfId="335"/>
    <cellStyle name="xl30 16" xfId="297"/>
    <cellStyle name="xl30 17" xfId="334"/>
    <cellStyle name="xl30 17 2" xfId="562"/>
    <cellStyle name="xl30 2" xfId="162"/>
    <cellStyle name="xl30 2 2" xfId="556"/>
    <cellStyle name="xl30 2 2 2" xfId="529"/>
    <cellStyle name="xl30 2 3" xfId="596"/>
    <cellStyle name="xl30 3" xfId="173"/>
    <cellStyle name="xl30 4" xfId="253"/>
    <cellStyle name="xl30 5" xfId="315"/>
    <cellStyle name="xl30 6" xfId="192"/>
    <cellStyle name="xl30 7" xfId="281"/>
    <cellStyle name="xl30 8" xfId="184"/>
    <cellStyle name="xl30 9" xfId="341"/>
    <cellStyle name="xl31" xfId="13"/>
    <cellStyle name="xl31 10" xfId="411"/>
    <cellStyle name="xl31 11" xfId="381"/>
    <cellStyle name="xl31 12" xfId="183"/>
    <cellStyle name="xl31 13" xfId="418"/>
    <cellStyle name="xl31 14" xfId="436"/>
    <cellStyle name="xl31 15" xfId="454"/>
    <cellStyle name="xl31 16" xfId="470"/>
    <cellStyle name="xl31 17" xfId="484"/>
    <cellStyle name="xl31 17 2" xfId="567"/>
    <cellStyle name="xl31 2" xfId="160"/>
    <cellStyle name="xl31 2 2" xfId="548"/>
    <cellStyle name="xl31 2 2 2" xfId="538"/>
    <cellStyle name="xl31 2 3" xfId="595"/>
    <cellStyle name="xl31 3" xfId="172"/>
    <cellStyle name="xl31 4" xfId="254"/>
    <cellStyle name="xl31 5" xfId="316"/>
    <cellStyle name="xl31 6" xfId="223"/>
    <cellStyle name="xl31 7" xfId="301"/>
    <cellStyle name="xl31 8" xfId="187"/>
    <cellStyle name="xl31 9" xfId="305"/>
    <cellStyle name="xl32" xfId="29"/>
    <cellStyle name="xl32 10" xfId="362"/>
    <cellStyle name="xl32 11" xfId="189"/>
    <cellStyle name="xl32 12" xfId="344"/>
    <cellStyle name="xl32 13" xfId="382"/>
    <cellStyle name="xl32 14" xfId="401"/>
    <cellStyle name="xl32 15" xfId="419"/>
    <cellStyle name="xl32 16" xfId="437"/>
    <cellStyle name="xl32 17" xfId="455"/>
    <cellStyle name="xl32 17 2" xfId="568"/>
    <cellStyle name="xl32 2" xfId="169"/>
    <cellStyle name="xl32 2 2" xfId="528"/>
    <cellStyle name="xl32 2 2 2" xfId="574"/>
    <cellStyle name="xl32 2 3" xfId="601"/>
    <cellStyle name="xl32 3" xfId="178"/>
    <cellStyle name="xl32 4" xfId="255"/>
    <cellStyle name="xl32 5" xfId="317"/>
    <cellStyle name="xl32 6" xfId="224"/>
    <cellStyle name="xl32 7" xfId="302"/>
    <cellStyle name="xl32 8" xfId="215"/>
    <cellStyle name="xl32 9" xfId="304"/>
    <cellStyle name="xl33" xfId="30"/>
    <cellStyle name="xl33 10" xfId="441"/>
    <cellStyle name="xl33 11" xfId="458"/>
    <cellStyle name="xl33 12" xfId="473"/>
    <cellStyle name="xl33 13" xfId="487"/>
    <cellStyle name="xl33 14" xfId="499"/>
    <cellStyle name="xl33 15" xfId="511"/>
    <cellStyle name="xl33 16" xfId="519"/>
    <cellStyle name="xl33 17" xfId="523"/>
    <cellStyle name="xl33 17 2" xfId="557"/>
    <cellStyle name="xl33 18" xfId="289"/>
    <cellStyle name="xl33 2" xfId="170"/>
    <cellStyle name="xl33 2 2" xfId="552"/>
    <cellStyle name="xl33 2 2 2" xfId="575"/>
    <cellStyle name="xl33 2 3" xfId="602"/>
    <cellStyle name="xl33 3" xfId="179"/>
    <cellStyle name="xl33 4" xfId="283"/>
    <cellStyle name="xl33 5" xfId="346"/>
    <cellStyle name="xl33 6" xfId="367"/>
    <cellStyle name="xl33 7" xfId="386"/>
    <cellStyle name="xl33 8" xfId="406"/>
    <cellStyle name="xl33 9" xfId="423"/>
    <cellStyle name="xl34" xfId="31"/>
    <cellStyle name="xl34 10" xfId="402"/>
    <cellStyle name="xl34 11" xfId="350"/>
    <cellStyle name="xl34 12" xfId="398"/>
    <cellStyle name="xl34 13" xfId="390"/>
    <cellStyle name="xl34 14" xfId="408"/>
    <cellStyle name="xl34 15" xfId="427"/>
    <cellStyle name="xl34 15 2" xfId="558"/>
    <cellStyle name="xl34 2" xfId="256"/>
    <cellStyle name="xl34 2 2" xfId="553"/>
    <cellStyle name="xl34 2 2 2" xfId="579"/>
    <cellStyle name="xl34 2 3" xfId="606"/>
    <cellStyle name="xl34 3" xfId="318"/>
    <cellStyle name="xl34 4" xfId="225"/>
    <cellStyle name="xl34 5" xfId="303"/>
    <cellStyle name="xl34 6" xfId="216"/>
    <cellStyle name="xl34 7" xfId="376"/>
    <cellStyle name="xl34 8" xfId="308"/>
    <cellStyle name="xl34 9" xfId="380"/>
    <cellStyle name="xl35" xfId="16"/>
    <cellStyle name="xl35 10" xfId="361"/>
    <cellStyle name="xl35 11" xfId="414"/>
    <cellStyle name="xl35 12" xfId="432"/>
    <cellStyle name="xl35 13" xfId="450"/>
    <cellStyle name="xl35 14" xfId="467"/>
    <cellStyle name="xl35 15" xfId="481"/>
    <cellStyle name="xl35 16" xfId="495"/>
    <cellStyle name="xl35 17" xfId="507"/>
    <cellStyle name="xl35 17 2" xfId="527"/>
    <cellStyle name="xl35 2" xfId="171"/>
    <cellStyle name="xl35 2 2" xfId="532"/>
    <cellStyle name="xl35 2 2 2" xfId="576"/>
    <cellStyle name="xl35 2 3" xfId="603"/>
    <cellStyle name="xl35 3" xfId="180"/>
    <cellStyle name="xl35 4" xfId="257"/>
    <cellStyle name="xl35 5" xfId="319"/>
    <cellStyle name="xl35 6" xfId="226"/>
    <cellStyle name="xl35 7" xfId="337"/>
    <cellStyle name="xl35 8" xfId="357"/>
    <cellStyle name="xl35 9" xfId="391"/>
    <cellStyle name="xl36" xfId="32"/>
    <cellStyle name="xl36 10" xfId="446"/>
    <cellStyle name="xl36 11" xfId="463"/>
    <cellStyle name="xl36 12" xfId="477"/>
    <cellStyle name="xl36 13" xfId="491"/>
    <cellStyle name="xl36 14" xfId="503"/>
    <cellStyle name="xl36 15" xfId="514"/>
    <cellStyle name="xl36 15 2" xfId="559"/>
    <cellStyle name="xl36 2" xfId="258"/>
    <cellStyle name="xl36 2 2" xfId="543"/>
    <cellStyle name="xl36 2 2 2" xfId="580"/>
    <cellStyle name="xl36 2 3" xfId="607"/>
    <cellStyle name="xl36 3" xfId="320"/>
    <cellStyle name="xl36 4" xfId="227"/>
    <cellStyle name="xl36 5" xfId="352"/>
    <cellStyle name="xl36 6" xfId="372"/>
    <cellStyle name="xl36 7" xfId="370"/>
    <cellStyle name="xl36 8" xfId="217"/>
    <cellStyle name="xl36 9" xfId="383"/>
    <cellStyle name="xl37" xfId="18"/>
    <cellStyle name="xl37 10" xfId="466"/>
    <cellStyle name="xl37 11" xfId="480"/>
    <cellStyle name="xl37 12" xfId="494"/>
    <cellStyle name="xl37 13" xfId="506"/>
    <cellStyle name="xl37 14" xfId="517"/>
    <cellStyle name="xl37 15" xfId="521"/>
    <cellStyle name="xl37 15 2" xfId="563"/>
    <cellStyle name="xl37 2" xfId="274"/>
    <cellStyle name="xl37 2 2" xfId="525"/>
    <cellStyle name="xl37 2 2 2" xfId="589"/>
    <cellStyle name="xl37 2 3" xfId="614"/>
    <cellStyle name="xl37 3" xfId="336"/>
    <cellStyle name="xl37 4" xfId="356"/>
    <cellStyle name="xl37 5" xfId="375"/>
    <cellStyle name="xl37 6" xfId="396"/>
    <cellStyle name="xl37 7" xfId="413"/>
    <cellStyle name="xl37 8" xfId="431"/>
    <cellStyle name="xl37 9" xfId="449"/>
    <cellStyle name="xl38" xfId="33"/>
    <cellStyle name="xl38 10" xfId="426"/>
    <cellStyle name="xl38 11" xfId="444"/>
    <cellStyle name="xl38 12" xfId="461"/>
    <cellStyle name="xl38 13" xfId="475"/>
    <cellStyle name="xl38 14" xfId="489"/>
    <cellStyle name="xl38 15" xfId="501"/>
    <cellStyle name="xl38 15 2" xfId="569"/>
    <cellStyle name="xl38 2" xfId="259"/>
    <cellStyle name="xl38 2 2" xfId="550"/>
    <cellStyle name="xl38 2 2 2" xfId="581"/>
    <cellStyle name="xl38 2 3" xfId="608"/>
    <cellStyle name="xl38 3" xfId="321"/>
    <cellStyle name="xl38 4" xfId="279"/>
    <cellStyle name="xl38 5" xfId="236"/>
    <cellStyle name="xl38 6" xfId="349"/>
    <cellStyle name="xl38 7" xfId="392"/>
    <cellStyle name="xl38 8" xfId="240"/>
    <cellStyle name="xl38 9" xfId="365"/>
    <cellStyle name="xl39" xfId="19"/>
    <cellStyle name="xl39 10" xfId="474"/>
    <cellStyle name="xl39 11" xfId="488"/>
    <cellStyle name="xl39 12" xfId="500"/>
    <cellStyle name="xl39 13" xfId="512"/>
    <cellStyle name="xl39 14" xfId="520"/>
    <cellStyle name="xl39 15" xfId="524"/>
    <cellStyle name="xl39 15 2" xfId="570"/>
    <cellStyle name="xl39 2" xfId="284"/>
    <cellStyle name="xl39 2 2" xfId="542"/>
    <cellStyle name="xl39 2 2 2" xfId="591"/>
    <cellStyle name="xl39 2 3" xfId="616"/>
    <cellStyle name="xl39 3" xfId="347"/>
    <cellStyle name="xl39 4" xfId="368"/>
    <cellStyle name="xl39 5" xfId="387"/>
    <cellStyle name="xl39 6" xfId="407"/>
    <cellStyle name="xl39 7" xfId="424"/>
    <cellStyle name="xl39 8" xfId="442"/>
    <cellStyle name="xl39 9" xfId="459"/>
    <cellStyle name="xl40" xfId="3"/>
    <cellStyle name="xl40 10" xfId="292"/>
    <cellStyle name="xl40 2" xfId="12"/>
    <cellStyle name="xl40 3" xfId="42"/>
    <cellStyle name="xl40 4" xfId="40"/>
    <cellStyle name="xl40 5" xfId="41"/>
    <cellStyle name="xl40 6" xfId="43"/>
    <cellStyle name="xl40 7" xfId="275"/>
    <cellStyle name="xl40 8" xfId="290"/>
    <cellStyle name="xl40 9" xfId="291"/>
    <cellStyle name="xl41" xfId="34"/>
    <cellStyle name="xl41 10" xfId="438"/>
    <cellStyle name="xl41 11" xfId="456"/>
    <cellStyle name="xl41 12" xfId="471"/>
    <cellStyle name="xl41 13" xfId="485"/>
    <cellStyle name="xl41 14" xfId="497"/>
    <cellStyle name="xl41 15" xfId="509"/>
    <cellStyle name="xl41 15 2" xfId="530"/>
    <cellStyle name="xl41 2" xfId="243"/>
    <cellStyle name="xl41 2 2" xfId="545"/>
    <cellStyle name="xl41 2 2 2" xfId="577"/>
    <cellStyle name="xl41 2 3" xfId="604"/>
    <cellStyle name="xl41 3" xfId="306"/>
    <cellStyle name="xl41 4" xfId="218"/>
    <cellStyle name="xl41 5" xfId="343"/>
    <cellStyle name="xl41 6" xfId="364"/>
    <cellStyle name="xl41 7" xfId="379"/>
    <cellStyle name="xl41 8" xfId="363"/>
    <cellStyle name="xl41 9" xfId="420"/>
    <cellStyle name="xl42" xfId="15"/>
    <cellStyle name="xl42 10" xfId="447"/>
    <cellStyle name="xl42 11" xfId="464"/>
    <cellStyle name="xl42 12" xfId="478"/>
    <cellStyle name="xl42 13" xfId="492"/>
    <cellStyle name="xl42 14" xfId="504"/>
    <cellStyle name="xl42 15" xfId="515"/>
    <cellStyle name="xl42 15 2" xfId="531"/>
    <cellStyle name="xl42 2" xfId="260"/>
    <cellStyle name="xl42 2 2" xfId="549"/>
    <cellStyle name="xl42 2 2 2" xfId="582"/>
    <cellStyle name="xl42 2 3" xfId="609"/>
    <cellStyle name="xl42 3" xfId="322"/>
    <cellStyle name="xl42 4" xfId="193"/>
    <cellStyle name="xl42 5" xfId="353"/>
    <cellStyle name="xl42 6" xfId="373"/>
    <cellStyle name="xl42 7" xfId="181"/>
    <cellStyle name="xl42 8" xfId="199"/>
    <cellStyle name="xl42 9" xfId="428"/>
    <cellStyle name="xl43" xfId="35"/>
    <cellStyle name="xl43 10" xfId="185"/>
    <cellStyle name="xl43 11" xfId="200"/>
    <cellStyle name="xl43 12" xfId="278"/>
    <cellStyle name="xl43 13" xfId="309"/>
    <cellStyle name="xl43 14" xfId="242"/>
    <cellStyle name="xl43 15" xfId="201"/>
    <cellStyle name="xl43 15 2" xfId="588"/>
    <cellStyle name="xl43 2" xfId="261"/>
    <cellStyle name="xl43 2 2" xfId="565"/>
    <cellStyle name="xl43 2 2 2" xfId="583"/>
    <cellStyle name="xl43 2 3" xfId="610"/>
    <cellStyle name="xl43 3" xfId="323"/>
    <cellStyle name="xl43 4" xfId="228"/>
    <cellStyle name="xl43 5" xfId="327"/>
    <cellStyle name="xl43 6" xfId="280"/>
    <cellStyle name="xl43 7" xfId="331"/>
    <cellStyle name="xl43 8" xfId="397"/>
    <cellStyle name="xl43 9" xfId="348"/>
    <cellStyle name="xl44" xfId="36"/>
    <cellStyle name="xl44 10" xfId="234"/>
    <cellStyle name="xl44 11" xfId="377"/>
    <cellStyle name="xl44 12" xfId="369"/>
    <cellStyle name="xl44 13" xfId="425"/>
    <cellStyle name="xl44 14" xfId="443"/>
    <cellStyle name="xl44 15" xfId="460"/>
    <cellStyle name="xl44 15 2" xfId="587"/>
    <cellStyle name="xl44 2" xfId="262"/>
    <cellStyle name="xl44 2 2" xfId="564"/>
    <cellStyle name="xl44 2 2 2" xfId="584"/>
    <cellStyle name="xl44 2 3" xfId="611"/>
    <cellStyle name="xl44 3" xfId="324"/>
    <cellStyle name="xl44 4" xfId="229"/>
    <cellStyle name="xl44 5" xfId="328"/>
    <cellStyle name="xl44 6" xfId="232"/>
    <cellStyle name="xl44 7" xfId="332"/>
    <cellStyle name="xl44 8" xfId="409"/>
    <cellStyle name="xl44 9" xfId="338"/>
    <cellStyle name="xl45" xfId="37"/>
    <cellStyle name="xl45 10" xfId="235"/>
    <cellStyle name="xl45 11" xfId="238"/>
    <cellStyle name="xl45 12" xfId="358"/>
    <cellStyle name="xl45 13" xfId="415"/>
    <cellStyle name="xl45 14" xfId="433"/>
    <cellStyle name="xl45 15" xfId="451"/>
    <cellStyle name="xl45 15 2" xfId="593"/>
    <cellStyle name="xl45 2" xfId="263"/>
    <cellStyle name="xl45 2 2" xfId="572"/>
    <cellStyle name="xl45 2 2 2" xfId="585"/>
    <cellStyle name="xl45 2 3" xfId="612"/>
    <cellStyle name="xl45 3" xfId="325"/>
    <cellStyle name="xl45 4" xfId="230"/>
    <cellStyle name="xl45 5" xfId="329"/>
    <cellStyle name="xl45 6" xfId="197"/>
    <cellStyle name="xl45 7" xfId="339"/>
    <cellStyle name="xl45 8" xfId="410"/>
    <cellStyle name="xl45 9" xfId="378"/>
    <cellStyle name="xl46" xfId="38"/>
    <cellStyle name="xl46 10" xfId="359"/>
    <cellStyle name="xl46 11" xfId="416"/>
    <cellStyle name="xl46 12" xfId="434"/>
    <cellStyle name="xl46 13" xfId="452"/>
    <cellStyle name="xl46 14" xfId="468"/>
    <cellStyle name="xl46 15" xfId="482"/>
    <cellStyle name="xl46 15 2" xfId="592"/>
    <cellStyle name="xl46 2" xfId="264"/>
    <cellStyle name="xl46 2 2" xfId="571"/>
    <cellStyle name="xl46 2 2 2" xfId="586"/>
    <cellStyle name="xl46 2 3" xfId="613"/>
    <cellStyle name="xl46 3" xfId="326"/>
    <cellStyle name="xl46 4" xfId="231"/>
    <cellStyle name="xl46 5" xfId="330"/>
    <cellStyle name="xl46 6" xfId="233"/>
    <cellStyle name="xl46 7" xfId="210"/>
    <cellStyle name="xl46 8" xfId="294"/>
    <cellStyle name="xl46 9" xfId="388"/>
    <cellStyle name="xl47" xfId="265"/>
    <cellStyle name="xl48" xfId="266"/>
    <cellStyle name="xl49" xfId="267"/>
    <cellStyle name="xl50" xfId="268"/>
    <cellStyle name="xl51" xfId="269"/>
    <cellStyle name="xl52" xfId="270"/>
    <cellStyle name="xl53" xfId="277"/>
    <cellStyle name="xl54" xfId="285"/>
    <cellStyle name="xl55" xfId="276"/>
    <cellStyle name="xl56" xfId="245"/>
    <cellStyle name="xl57" xfId="246"/>
    <cellStyle name="xl58" xfId="247"/>
    <cellStyle name="xl59" xfId="286"/>
    <cellStyle name="xl60" xfId="44"/>
    <cellStyle name="xl61" xfId="287"/>
    <cellStyle name="xl62" xfId="288"/>
    <cellStyle name="xl63" xfId="272"/>
    <cellStyle name="xl64" xfId="273"/>
    <cellStyle name="Акцент1" xfId="62" builtinId="29" customBuiltin="1"/>
    <cellStyle name="Акцент2" xfId="66" builtinId="33" customBuiltin="1"/>
    <cellStyle name="Акцент3" xfId="70" builtinId="37" customBuiltin="1"/>
    <cellStyle name="Акцент4" xfId="74" builtinId="41" customBuiltin="1"/>
    <cellStyle name="Акцент5" xfId="78" builtinId="45" customBuiltin="1"/>
    <cellStyle name="Акцент6" xfId="82" builtinId="49" customBuiltin="1"/>
    <cellStyle name="Ввод " xfId="53" builtinId="20" customBuiltin="1"/>
    <cellStyle name="Вывод" xfId="54" builtinId="21" customBuiltin="1"/>
    <cellStyle name="Вычисление" xfId="5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61" builtinId="25" customBuiltin="1"/>
    <cellStyle name="Контрольная ячейка" xfId="57" builtinId="23" customBuiltin="1"/>
    <cellStyle name="Название" xfId="45" builtinId="15" customBuiltin="1"/>
    <cellStyle name="Нейтральный" xfId="52" builtinId="28" customBuiltin="1"/>
    <cellStyle name="Обычный" xfId="0" builtinId="0"/>
    <cellStyle name="Обычный 2" xfId="4"/>
    <cellStyle name="Обычный 3" xfId="1"/>
    <cellStyle name="Обычный 4" xfId="2"/>
    <cellStyle name="Обычный 6" xfId="86"/>
    <cellStyle name="Обычный 7" xfId="87"/>
    <cellStyle name="Плохой" xfId="51" builtinId="27" customBuiltin="1"/>
    <cellStyle name="Пояснение" xfId="60" builtinId="53" customBuiltin="1"/>
    <cellStyle name="Примечание" xfId="59" builtinId="10" customBuiltin="1"/>
    <cellStyle name="Примечание 2" xfId="148"/>
    <cellStyle name="Примечание 3" xfId="149"/>
    <cellStyle name="Примечание 4" xfId="150"/>
    <cellStyle name="Примечание 5" xfId="151"/>
    <cellStyle name="Примечание 6" xfId="152"/>
    <cellStyle name="Связанная ячейка" xfId="56" builtinId="24" customBuiltin="1"/>
    <cellStyle name="Текст предупреждения" xfId="58" builtinId="11" customBuiltin="1"/>
    <cellStyle name="Финансовый" xfId="5" builtinId="3"/>
    <cellStyle name="Хороший" xfId="50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3"/>
  <sheetViews>
    <sheetView tabSelected="1" workbookViewId="0">
      <selection activeCell="Q14" sqref="Q14"/>
    </sheetView>
  </sheetViews>
  <sheetFormatPr defaultColWidth="9.109375" defaultRowHeight="13.2"/>
  <cols>
    <col min="1" max="1" width="2" style="7" customWidth="1"/>
    <col min="2" max="2" width="3.88671875" style="82" customWidth="1"/>
    <col min="3" max="4" width="2.6640625" style="82" customWidth="1"/>
    <col min="5" max="5" width="2.44140625" style="82" customWidth="1"/>
    <col min="6" max="6" width="2.88671875" style="82" customWidth="1"/>
    <col min="7" max="7" width="4.88671875" style="82" customWidth="1"/>
    <col min="8" max="8" width="2.88671875" style="82" customWidth="1"/>
    <col min="9" max="9" width="6" style="82" customWidth="1"/>
    <col min="10" max="10" width="73.6640625" style="184" bestFit="1" customWidth="1"/>
    <col min="11" max="11" width="14.88671875" style="187" bestFit="1" customWidth="1"/>
    <col min="12" max="12" width="12.33203125" style="187" customWidth="1"/>
    <col min="13" max="13" width="10.44140625" style="187" bestFit="1" customWidth="1"/>
    <col min="14" max="16384" width="9.109375" style="7"/>
  </cols>
  <sheetData>
    <row r="1" spans="1:14">
      <c r="A1" s="440" t="s">
        <v>417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219"/>
    </row>
    <row r="2" spans="1:14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439" t="s">
        <v>412</v>
      </c>
      <c r="L2" s="439"/>
      <c r="M2" s="439"/>
      <c r="N2" s="219"/>
    </row>
    <row r="3" spans="1:14">
      <c r="A3" s="395"/>
      <c r="B3" s="395"/>
      <c r="C3" s="395"/>
      <c r="D3" s="395"/>
      <c r="E3" s="395"/>
      <c r="F3" s="395"/>
      <c r="G3" s="395"/>
      <c r="H3" s="395"/>
      <c r="I3" s="395"/>
      <c r="J3" s="395"/>
      <c r="K3" s="439" t="s">
        <v>413</v>
      </c>
      <c r="L3" s="439"/>
      <c r="M3" s="439"/>
      <c r="N3" s="220"/>
    </row>
    <row r="4" spans="1:14">
      <c r="A4" s="394"/>
      <c r="B4" s="394"/>
      <c r="C4" s="394"/>
      <c r="D4" s="394"/>
      <c r="E4" s="394"/>
      <c r="F4" s="394"/>
      <c r="G4" s="394"/>
      <c r="H4" s="394"/>
      <c r="I4" s="394"/>
      <c r="J4" s="394"/>
      <c r="K4" s="439" t="s">
        <v>414</v>
      </c>
      <c r="L4" s="439"/>
      <c r="M4" s="439"/>
      <c r="N4" s="219"/>
    </row>
    <row r="5" spans="1:14">
      <c r="A5" s="396"/>
      <c r="B5" s="396"/>
      <c r="C5" s="396"/>
      <c r="D5" s="396"/>
      <c r="E5" s="396"/>
      <c r="F5" s="396"/>
      <c r="G5" s="396"/>
      <c r="H5" s="396"/>
      <c r="I5" s="396"/>
      <c r="J5" s="396"/>
      <c r="K5" s="439" t="s">
        <v>415</v>
      </c>
      <c r="L5" s="439"/>
      <c r="M5" s="439"/>
    </row>
    <row r="6" spans="1:14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439" t="s">
        <v>416</v>
      </c>
      <c r="L6" s="439"/>
      <c r="M6" s="439"/>
    </row>
    <row r="7" spans="1:14">
      <c r="A7" s="185"/>
      <c r="B7" s="185"/>
      <c r="C7" s="185"/>
      <c r="D7" s="185"/>
      <c r="E7" s="185"/>
      <c r="F7" s="185"/>
      <c r="G7" s="185"/>
      <c r="H7" s="185"/>
      <c r="I7" s="185"/>
      <c r="J7" s="185"/>
    </row>
    <row r="8" spans="1:14" ht="61.5" customHeight="1">
      <c r="B8" s="441" t="s">
        <v>265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</row>
    <row r="9" spans="1:14">
      <c r="J9" s="82"/>
    </row>
    <row r="10" spans="1:14" s="187" customFormat="1" ht="39.6">
      <c r="B10" s="435" t="s">
        <v>95</v>
      </c>
      <c r="C10" s="436"/>
      <c r="D10" s="436"/>
      <c r="E10" s="436"/>
      <c r="F10" s="436"/>
      <c r="G10" s="436"/>
      <c r="H10" s="437"/>
      <c r="I10" s="392" t="s">
        <v>208</v>
      </c>
      <c r="J10" s="393" t="s">
        <v>96</v>
      </c>
      <c r="K10" s="397" t="s">
        <v>418</v>
      </c>
      <c r="L10" s="398" t="s">
        <v>400</v>
      </c>
      <c r="M10" s="397" t="s">
        <v>401</v>
      </c>
    </row>
    <row r="11" spans="1:14">
      <c r="B11" s="83"/>
      <c r="C11" s="84"/>
      <c r="D11" s="84"/>
      <c r="E11" s="84"/>
      <c r="F11" s="84"/>
      <c r="G11" s="84"/>
      <c r="H11" s="85"/>
      <c r="I11" s="86"/>
      <c r="J11" s="9" t="s">
        <v>108</v>
      </c>
      <c r="K11" s="399">
        <f>K12+K151+K294+K308+K363+K402+K429+K454+K491+K532+K540+K546+K618+K357</f>
        <v>971597.79999999993</v>
      </c>
      <c r="L11" s="399">
        <f>L12+L151+L294+L308+L363+L402+L429+L454+L491+L532+L540+L546+L618+L357</f>
        <v>926654.40000000014</v>
      </c>
      <c r="M11" s="399">
        <f>L11/K11*100</f>
        <v>95.374279357157889</v>
      </c>
    </row>
    <row r="12" spans="1:14" ht="26.4">
      <c r="B12" s="30">
        <v>51</v>
      </c>
      <c r="C12" s="31" t="s">
        <v>20</v>
      </c>
      <c r="D12" s="31" t="s">
        <v>20</v>
      </c>
      <c r="E12" s="31" t="s">
        <v>20</v>
      </c>
      <c r="F12" s="31" t="s">
        <v>20</v>
      </c>
      <c r="G12" s="31" t="s">
        <v>21</v>
      </c>
      <c r="H12" s="32" t="s">
        <v>20</v>
      </c>
      <c r="I12" s="32"/>
      <c r="J12" s="79" t="s">
        <v>266</v>
      </c>
      <c r="K12" s="399">
        <f>K13+K130+K118</f>
        <v>617925.4</v>
      </c>
      <c r="L12" s="399">
        <f>L13+L130+L118</f>
        <v>589414.20000000007</v>
      </c>
      <c r="M12" s="399">
        <f t="shared" ref="M12:M75" si="0">L12/K12*100</f>
        <v>95.385980249395814</v>
      </c>
    </row>
    <row r="13" spans="1:14" ht="26.4">
      <c r="B13" s="30">
        <v>51</v>
      </c>
      <c r="C13" s="31" t="s">
        <v>22</v>
      </c>
      <c r="D13" s="31" t="s">
        <v>20</v>
      </c>
      <c r="E13" s="31" t="s">
        <v>20</v>
      </c>
      <c r="F13" s="31" t="s">
        <v>20</v>
      </c>
      <c r="G13" s="31" t="s">
        <v>21</v>
      </c>
      <c r="H13" s="32" t="s">
        <v>20</v>
      </c>
      <c r="I13" s="32"/>
      <c r="J13" s="79" t="s">
        <v>139</v>
      </c>
      <c r="K13" s="399">
        <f>K14+K36+K57+K73+K91+K98</f>
        <v>601829.20000000007</v>
      </c>
      <c r="L13" s="399">
        <f>L14+L36+L57+L73+L91+L98</f>
        <v>576117</v>
      </c>
      <c r="M13" s="399">
        <f t="shared" si="0"/>
        <v>95.727658279126359</v>
      </c>
    </row>
    <row r="14" spans="1:14" ht="26.4">
      <c r="B14" s="30">
        <v>51</v>
      </c>
      <c r="C14" s="31" t="s">
        <v>22</v>
      </c>
      <c r="D14" s="31" t="s">
        <v>20</v>
      </c>
      <c r="E14" s="31" t="s">
        <v>22</v>
      </c>
      <c r="F14" s="31" t="s">
        <v>20</v>
      </c>
      <c r="G14" s="31" t="s">
        <v>21</v>
      </c>
      <c r="H14" s="32" t="s">
        <v>20</v>
      </c>
      <c r="I14" s="32"/>
      <c r="J14" s="33" t="s">
        <v>138</v>
      </c>
      <c r="K14" s="399">
        <f>K15+K22+K30+K33</f>
        <v>214568.5</v>
      </c>
      <c r="L14" s="399">
        <f>L15+L22+L30+L33</f>
        <v>204791.4</v>
      </c>
      <c r="M14" s="399">
        <f t="shared" si="0"/>
        <v>95.443366570582356</v>
      </c>
    </row>
    <row r="15" spans="1:14" s="6" customFormat="1" ht="26.4">
      <c r="B15" s="35">
        <v>51</v>
      </c>
      <c r="C15" s="36" t="s">
        <v>22</v>
      </c>
      <c r="D15" s="36" t="s">
        <v>20</v>
      </c>
      <c r="E15" s="36" t="s">
        <v>22</v>
      </c>
      <c r="F15" s="36" t="s">
        <v>22</v>
      </c>
      <c r="G15" s="36" t="s">
        <v>21</v>
      </c>
      <c r="H15" s="25" t="s">
        <v>20</v>
      </c>
      <c r="I15" s="25"/>
      <c r="J15" s="87" t="s">
        <v>31</v>
      </c>
      <c r="K15" s="400">
        <f>K16+K18+K21</f>
        <v>131667.1</v>
      </c>
      <c r="L15" s="400">
        <f>L16+L18+L21</f>
        <v>131667.1</v>
      </c>
      <c r="M15" s="400">
        <f t="shared" si="0"/>
        <v>100</v>
      </c>
    </row>
    <row r="16" spans="1:14" ht="39.6">
      <c r="B16" s="18">
        <v>51</v>
      </c>
      <c r="C16" s="19" t="s">
        <v>22</v>
      </c>
      <c r="D16" s="19" t="s">
        <v>20</v>
      </c>
      <c r="E16" s="19" t="s">
        <v>22</v>
      </c>
      <c r="F16" s="19" t="s">
        <v>22</v>
      </c>
      <c r="G16" s="19" t="s">
        <v>33</v>
      </c>
      <c r="H16" s="20" t="s">
        <v>20</v>
      </c>
      <c r="I16" s="21"/>
      <c r="J16" s="45" t="s">
        <v>267</v>
      </c>
      <c r="K16" s="401">
        <v>12635.5</v>
      </c>
      <c r="L16" s="401">
        <v>12635.5</v>
      </c>
      <c r="M16" s="401">
        <f t="shared" si="0"/>
        <v>100</v>
      </c>
    </row>
    <row r="17" spans="2:13">
      <c r="B17" s="18">
        <v>51</v>
      </c>
      <c r="C17" s="19" t="s">
        <v>22</v>
      </c>
      <c r="D17" s="19" t="s">
        <v>20</v>
      </c>
      <c r="E17" s="19" t="s">
        <v>22</v>
      </c>
      <c r="F17" s="19" t="s">
        <v>22</v>
      </c>
      <c r="G17" s="19" t="s">
        <v>33</v>
      </c>
      <c r="H17" s="20" t="s">
        <v>20</v>
      </c>
      <c r="I17" s="10">
        <v>300</v>
      </c>
      <c r="J17" s="11" t="s">
        <v>209</v>
      </c>
      <c r="K17" s="401">
        <v>12635.5</v>
      </c>
      <c r="L17" s="401">
        <v>12635.5</v>
      </c>
      <c r="M17" s="401">
        <f t="shared" si="0"/>
        <v>100</v>
      </c>
    </row>
    <row r="18" spans="2:13" ht="40.5" customHeight="1">
      <c r="B18" s="18">
        <v>51</v>
      </c>
      <c r="C18" s="19" t="s">
        <v>22</v>
      </c>
      <c r="D18" s="19" t="s">
        <v>20</v>
      </c>
      <c r="E18" s="19" t="s">
        <v>22</v>
      </c>
      <c r="F18" s="19" t="s">
        <v>22</v>
      </c>
      <c r="G18" s="19" t="s">
        <v>32</v>
      </c>
      <c r="H18" s="20" t="s">
        <v>20</v>
      </c>
      <c r="I18" s="88"/>
      <c r="J18" s="89" t="s">
        <v>123</v>
      </c>
      <c r="K18" s="401">
        <f>K19</f>
        <v>102726.6</v>
      </c>
      <c r="L18" s="401">
        <f>L19</f>
        <v>102726.6</v>
      </c>
      <c r="M18" s="401">
        <f t="shared" si="0"/>
        <v>100</v>
      </c>
    </row>
    <row r="19" spans="2:13" ht="26.4">
      <c r="B19" s="18">
        <v>51</v>
      </c>
      <c r="C19" s="19" t="s">
        <v>22</v>
      </c>
      <c r="D19" s="19" t="s">
        <v>20</v>
      </c>
      <c r="E19" s="19" t="s">
        <v>22</v>
      </c>
      <c r="F19" s="19" t="s">
        <v>22</v>
      </c>
      <c r="G19" s="19" t="s">
        <v>32</v>
      </c>
      <c r="H19" s="20" t="s">
        <v>20</v>
      </c>
      <c r="I19" s="12" t="s">
        <v>206</v>
      </c>
      <c r="J19" s="13" t="s">
        <v>207</v>
      </c>
      <c r="K19" s="401">
        <v>102726.6</v>
      </c>
      <c r="L19" s="401">
        <v>102726.6</v>
      </c>
      <c r="M19" s="401">
        <f t="shared" si="0"/>
        <v>100</v>
      </c>
    </row>
    <row r="20" spans="2:13" ht="26.4">
      <c r="B20" s="238" t="s">
        <v>36</v>
      </c>
      <c r="C20" s="231" t="s">
        <v>22</v>
      </c>
      <c r="D20" s="231" t="s">
        <v>20</v>
      </c>
      <c r="E20" s="231" t="s">
        <v>22</v>
      </c>
      <c r="F20" s="231" t="s">
        <v>22</v>
      </c>
      <c r="G20" s="231" t="s">
        <v>202</v>
      </c>
      <c r="H20" s="198" t="s">
        <v>20</v>
      </c>
      <c r="I20" s="197"/>
      <c r="J20" s="307" t="s">
        <v>354</v>
      </c>
      <c r="K20" s="400">
        <v>16305</v>
      </c>
      <c r="L20" s="400">
        <v>16305</v>
      </c>
      <c r="M20" s="401">
        <f t="shared" si="0"/>
        <v>100</v>
      </c>
    </row>
    <row r="21" spans="2:13" ht="26.4">
      <c r="B21" s="238" t="s">
        <v>36</v>
      </c>
      <c r="C21" s="231" t="s">
        <v>22</v>
      </c>
      <c r="D21" s="231" t="s">
        <v>20</v>
      </c>
      <c r="E21" s="231" t="s">
        <v>22</v>
      </c>
      <c r="F21" s="231" t="s">
        <v>22</v>
      </c>
      <c r="G21" s="231" t="s">
        <v>202</v>
      </c>
      <c r="H21" s="198" t="s">
        <v>20</v>
      </c>
      <c r="I21" s="197" t="s">
        <v>206</v>
      </c>
      <c r="J21" s="192" t="s">
        <v>207</v>
      </c>
      <c r="K21" s="402">
        <v>16305</v>
      </c>
      <c r="L21" s="402">
        <v>16305</v>
      </c>
      <c r="M21" s="401">
        <f t="shared" si="0"/>
        <v>100</v>
      </c>
    </row>
    <row r="22" spans="2:13">
      <c r="B22" s="35">
        <v>51</v>
      </c>
      <c r="C22" s="36" t="s">
        <v>22</v>
      </c>
      <c r="D22" s="36" t="s">
        <v>20</v>
      </c>
      <c r="E22" s="36" t="s">
        <v>22</v>
      </c>
      <c r="F22" s="36" t="s">
        <v>23</v>
      </c>
      <c r="G22" s="36" t="s">
        <v>21</v>
      </c>
      <c r="H22" s="25" t="s">
        <v>20</v>
      </c>
      <c r="I22" s="43"/>
      <c r="J22" s="44" t="s">
        <v>24</v>
      </c>
      <c r="K22" s="400">
        <f>K23+K25+K28</f>
        <v>81983.5</v>
      </c>
      <c r="L22" s="400">
        <f t="shared" ref="L22:M22" si="1">L23+L25+L28</f>
        <v>72206.399999999994</v>
      </c>
      <c r="M22" s="400">
        <f t="shared" si="1"/>
        <v>189.58686019389665</v>
      </c>
    </row>
    <row r="23" spans="2:13" ht="39.6">
      <c r="B23" s="18">
        <v>51</v>
      </c>
      <c r="C23" s="19" t="s">
        <v>22</v>
      </c>
      <c r="D23" s="19" t="s">
        <v>20</v>
      </c>
      <c r="E23" s="19" t="s">
        <v>22</v>
      </c>
      <c r="F23" s="19" t="s">
        <v>23</v>
      </c>
      <c r="G23" s="19" t="s">
        <v>27</v>
      </c>
      <c r="H23" s="20" t="s">
        <v>30</v>
      </c>
      <c r="I23" s="21"/>
      <c r="J23" s="90" t="s">
        <v>1</v>
      </c>
      <c r="K23" s="401">
        <f>K24</f>
        <v>78589</v>
      </c>
      <c r="L23" s="401">
        <f>L24</f>
        <v>69701.7</v>
      </c>
      <c r="M23" s="401">
        <f t="shared" si="0"/>
        <v>88.691419918818156</v>
      </c>
    </row>
    <row r="24" spans="2:13" ht="26.4">
      <c r="B24" s="18">
        <v>51</v>
      </c>
      <c r="C24" s="19" t="s">
        <v>22</v>
      </c>
      <c r="D24" s="19" t="s">
        <v>20</v>
      </c>
      <c r="E24" s="19" t="s">
        <v>22</v>
      </c>
      <c r="F24" s="19" t="s">
        <v>23</v>
      </c>
      <c r="G24" s="19" t="s">
        <v>27</v>
      </c>
      <c r="H24" s="20" t="s">
        <v>30</v>
      </c>
      <c r="I24" s="12" t="s">
        <v>206</v>
      </c>
      <c r="J24" s="13" t="s">
        <v>207</v>
      </c>
      <c r="K24" s="401">
        <v>78589</v>
      </c>
      <c r="L24" s="401">
        <v>69701.7</v>
      </c>
      <c r="M24" s="401">
        <f t="shared" si="0"/>
        <v>88.691419918818156</v>
      </c>
    </row>
    <row r="25" spans="2:13">
      <c r="B25" s="18">
        <v>51</v>
      </c>
      <c r="C25" s="19" t="s">
        <v>22</v>
      </c>
      <c r="D25" s="19" t="s">
        <v>20</v>
      </c>
      <c r="E25" s="19" t="s">
        <v>22</v>
      </c>
      <c r="F25" s="19" t="s">
        <v>23</v>
      </c>
      <c r="G25" s="19" t="s">
        <v>38</v>
      </c>
      <c r="H25" s="20" t="s">
        <v>26</v>
      </c>
      <c r="I25" s="21"/>
      <c r="J25" s="22" t="s">
        <v>2</v>
      </c>
      <c r="K25" s="401">
        <f>K26+K27</f>
        <v>50</v>
      </c>
      <c r="L25" s="401">
        <f>L26+L27</f>
        <v>13.2</v>
      </c>
      <c r="M25" s="401">
        <f t="shared" si="0"/>
        <v>26.400000000000002</v>
      </c>
    </row>
    <row r="26" spans="2:13" ht="39.6">
      <c r="B26" s="18">
        <v>51</v>
      </c>
      <c r="C26" s="19" t="s">
        <v>22</v>
      </c>
      <c r="D26" s="19" t="s">
        <v>20</v>
      </c>
      <c r="E26" s="19" t="s">
        <v>22</v>
      </c>
      <c r="F26" s="19" t="s">
        <v>23</v>
      </c>
      <c r="G26" s="19" t="s">
        <v>38</v>
      </c>
      <c r="H26" s="20" t="s">
        <v>26</v>
      </c>
      <c r="I26" s="20" t="s">
        <v>214</v>
      </c>
      <c r="J26" s="14" t="s">
        <v>215</v>
      </c>
      <c r="K26" s="401">
        <v>30</v>
      </c>
      <c r="L26" s="401">
        <v>2.5</v>
      </c>
      <c r="M26" s="401">
        <f t="shared" si="0"/>
        <v>8.3333333333333321</v>
      </c>
    </row>
    <row r="27" spans="2:13">
      <c r="B27" s="18">
        <v>51</v>
      </c>
      <c r="C27" s="19" t="s">
        <v>22</v>
      </c>
      <c r="D27" s="19" t="s">
        <v>20</v>
      </c>
      <c r="E27" s="19" t="s">
        <v>22</v>
      </c>
      <c r="F27" s="19" t="s">
        <v>23</v>
      </c>
      <c r="G27" s="19" t="s">
        <v>38</v>
      </c>
      <c r="H27" s="20" t="s">
        <v>26</v>
      </c>
      <c r="I27" s="38" t="s">
        <v>203</v>
      </c>
      <c r="J27" s="139" t="s">
        <v>204</v>
      </c>
      <c r="K27" s="403">
        <v>20</v>
      </c>
      <c r="L27" s="403">
        <v>10.7</v>
      </c>
      <c r="M27" s="401">
        <f t="shared" si="0"/>
        <v>53.499999999999993</v>
      </c>
    </row>
    <row r="28" spans="2:13">
      <c r="B28" s="18">
        <v>51</v>
      </c>
      <c r="C28" s="19" t="s">
        <v>22</v>
      </c>
      <c r="D28" s="19" t="s">
        <v>20</v>
      </c>
      <c r="E28" s="19" t="s">
        <v>22</v>
      </c>
      <c r="F28" s="19" t="s">
        <v>23</v>
      </c>
      <c r="G28" s="19" t="s">
        <v>53</v>
      </c>
      <c r="H28" s="20" t="s">
        <v>127</v>
      </c>
      <c r="I28" s="15"/>
      <c r="J28" s="105" t="s">
        <v>198</v>
      </c>
      <c r="K28" s="401">
        <v>3344.5</v>
      </c>
      <c r="L28" s="401">
        <v>2491.5</v>
      </c>
      <c r="M28" s="401">
        <f t="shared" ref="M28" si="2">L28/K28*100</f>
        <v>74.495440275078479</v>
      </c>
    </row>
    <row r="29" spans="2:13" ht="26.4">
      <c r="B29" s="18">
        <v>51</v>
      </c>
      <c r="C29" s="19" t="s">
        <v>22</v>
      </c>
      <c r="D29" s="19" t="s">
        <v>20</v>
      </c>
      <c r="E29" s="19" t="s">
        <v>22</v>
      </c>
      <c r="F29" s="19" t="s">
        <v>23</v>
      </c>
      <c r="G29" s="19" t="s">
        <v>53</v>
      </c>
      <c r="H29" s="20" t="s">
        <v>127</v>
      </c>
      <c r="I29" s="16" t="s">
        <v>206</v>
      </c>
      <c r="J29" s="17" t="s">
        <v>207</v>
      </c>
      <c r="K29" s="401">
        <f>K28</f>
        <v>3344.5</v>
      </c>
      <c r="L29" s="401">
        <f t="shared" ref="L29:M29" si="3">L28</f>
        <v>2491.5</v>
      </c>
      <c r="M29" s="401">
        <f t="shared" si="3"/>
        <v>74.495440275078479</v>
      </c>
    </row>
    <row r="30" spans="2:13" ht="39.6">
      <c r="B30" s="18" t="s">
        <v>36</v>
      </c>
      <c r="C30" s="19" t="s">
        <v>22</v>
      </c>
      <c r="D30" s="19" t="s">
        <v>20</v>
      </c>
      <c r="E30" s="19" t="s">
        <v>22</v>
      </c>
      <c r="F30" s="19" t="s">
        <v>355</v>
      </c>
      <c r="G30" s="19" t="s">
        <v>21</v>
      </c>
      <c r="H30" s="20" t="s">
        <v>20</v>
      </c>
      <c r="I30" s="15"/>
      <c r="J30" s="310" t="s">
        <v>359</v>
      </c>
      <c r="K30" s="400">
        <f>K31</f>
        <v>754.9</v>
      </c>
      <c r="L30" s="400">
        <f>L31</f>
        <v>754.9</v>
      </c>
      <c r="M30" s="400">
        <f t="shared" si="0"/>
        <v>100</v>
      </c>
    </row>
    <row r="31" spans="2:13" ht="26.4">
      <c r="B31" s="18" t="s">
        <v>36</v>
      </c>
      <c r="C31" s="19" t="s">
        <v>22</v>
      </c>
      <c r="D31" s="19" t="s">
        <v>20</v>
      </c>
      <c r="E31" s="19" t="s">
        <v>22</v>
      </c>
      <c r="F31" s="19" t="s">
        <v>355</v>
      </c>
      <c r="G31" s="19" t="s">
        <v>356</v>
      </c>
      <c r="H31" s="20" t="s">
        <v>20</v>
      </c>
      <c r="I31" s="15"/>
      <c r="J31" s="374" t="s">
        <v>357</v>
      </c>
      <c r="K31" s="401">
        <v>754.9</v>
      </c>
      <c r="L31" s="401">
        <v>754.9</v>
      </c>
      <c r="M31" s="401">
        <f t="shared" si="0"/>
        <v>100</v>
      </c>
    </row>
    <row r="32" spans="2:13" ht="26.4">
      <c r="B32" s="18" t="s">
        <v>36</v>
      </c>
      <c r="C32" s="19" t="s">
        <v>22</v>
      </c>
      <c r="D32" s="19" t="s">
        <v>20</v>
      </c>
      <c r="E32" s="19" t="s">
        <v>22</v>
      </c>
      <c r="F32" s="19" t="s">
        <v>355</v>
      </c>
      <c r="G32" s="19" t="s">
        <v>356</v>
      </c>
      <c r="H32" s="20" t="s">
        <v>20</v>
      </c>
      <c r="I32" s="306">
        <v>600</v>
      </c>
      <c r="J32" s="13" t="s">
        <v>207</v>
      </c>
      <c r="K32" s="401">
        <v>754.9</v>
      </c>
      <c r="L32" s="401">
        <v>754.9</v>
      </c>
      <c r="M32" s="401">
        <f t="shared" si="0"/>
        <v>100</v>
      </c>
    </row>
    <row r="33" spans="2:13" ht="26.4">
      <c r="B33" s="238" t="s">
        <v>36</v>
      </c>
      <c r="C33" s="231" t="s">
        <v>22</v>
      </c>
      <c r="D33" s="231" t="s">
        <v>20</v>
      </c>
      <c r="E33" s="231" t="s">
        <v>22</v>
      </c>
      <c r="F33" s="231" t="s">
        <v>45</v>
      </c>
      <c r="G33" s="231" t="s">
        <v>21</v>
      </c>
      <c r="H33" s="198" t="s">
        <v>30</v>
      </c>
      <c r="I33" s="308"/>
      <c r="J33" s="309" t="s">
        <v>46</v>
      </c>
      <c r="K33" s="400">
        <f>K34</f>
        <v>163</v>
      </c>
      <c r="L33" s="400">
        <f>L34</f>
        <v>163</v>
      </c>
      <c r="M33" s="400">
        <f t="shared" si="0"/>
        <v>100</v>
      </c>
    </row>
    <row r="34" spans="2:13" ht="26.4">
      <c r="B34" s="195" t="s">
        <v>36</v>
      </c>
      <c r="C34" s="188" t="s">
        <v>22</v>
      </c>
      <c r="D34" s="188" t="s">
        <v>20</v>
      </c>
      <c r="E34" s="188" t="s">
        <v>22</v>
      </c>
      <c r="F34" s="188" t="s">
        <v>45</v>
      </c>
      <c r="G34" s="188" t="s">
        <v>202</v>
      </c>
      <c r="H34" s="189" t="s">
        <v>30</v>
      </c>
      <c r="I34" s="190"/>
      <c r="J34" s="250" t="s">
        <v>358</v>
      </c>
      <c r="K34" s="401">
        <v>163</v>
      </c>
      <c r="L34" s="401">
        <v>163</v>
      </c>
      <c r="M34" s="401">
        <f t="shared" si="0"/>
        <v>100</v>
      </c>
    </row>
    <row r="35" spans="2:13" ht="26.4">
      <c r="B35" s="195" t="s">
        <v>36</v>
      </c>
      <c r="C35" s="188" t="s">
        <v>22</v>
      </c>
      <c r="D35" s="188" t="s">
        <v>20</v>
      </c>
      <c r="E35" s="188" t="s">
        <v>22</v>
      </c>
      <c r="F35" s="188" t="s">
        <v>45</v>
      </c>
      <c r="G35" s="188" t="s">
        <v>202</v>
      </c>
      <c r="H35" s="189" t="s">
        <v>30</v>
      </c>
      <c r="I35" s="190">
        <v>600</v>
      </c>
      <c r="J35" s="192" t="s">
        <v>207</v>
      </c>
      <c r="K35" s="401">
        <v>163</v>
      </c>
      <c r="L35" s="401">
        <v>163</v>
      </c>
      <c r="M35" s="401">
        <f t="shared" si="0"/>
        <v>100</v>
      </c>
    </row>
    <row r="36" spans="2:13" ht="26.4">
      <c r="B36" s="30">
        <v>51</v>
      </c>
      <c r="C36" s="31" t="s">
        <v>22</v>
      </c>
      <c r="D36" s="31" t="s">
        <v>20</v>
      </c>
      <c r="E36" s="31" t="s">
        <v>23</v>
      </c>
      <c r="F36" s="31" t="s">
        <v>20</v>
      </c>
      <c r="G36" s="31" t="s">
        <v>21</v>
      </c>
      <c r="H36" s="32" t="s">
        <v>20</v>
      </c>
      <c r="I36" s="50"/>
      <c r="J36" s="79" t="s">
        <v>35</v>
      </c>
      <c r="K36" s="399">
        <f>K37+K44+K52</f>
        <v>283940.90000000002</v>
      </c>
      <c r="L36" s="399">
        <f>L37+L44+L52</f>
        <v>271692.5</v>
      </c>
      <c r="M36" s="399">
        <f t="shared" si="0"/>
        <v>95.686285420663225</v>
      </c>
    </row>
    <row r="37" spans="2:13" s="6" customFormat="1" ht="26.4">
      <c r="B37" s="35" t="s">
        <v>36</v>
      </c>
      <c r="C37" s="36" t="s">
        <v>22</v>
      </c>
      <c r="D37" s="36" t="s">
        <v>20</v>
      </c>
      <c r="E37" s="36" t="s">
        <v>23</v>
      </c>
      <c r="F37" s="36" t="s">
        <v>22</v>
      </c>
      <c r="G37" s="36" t="s">
        <v>21</v>
      </c>
      <c r="H37" s="25" t="s">
        <v>20</v>
      </c>
      <c r="I37" s="92"/>
      <c r="J37" s="87" t="s">
        <v>31</v>
      </c>
      <c r="K37" s="400">
        <f>K38+K40+K42</f>
        <v>241424.3</v>
      </c>
      <c r="L37" s="400">
        <f>L38+L40+L42</f>
        <v>240784.8</v>
      </c>
      <c r="M37" s="400">
        <f t="shared" si="0"/>
        <v>99.735113656744574</v>
      </c>
    </row>
    <row r="38" spans="2:13" ht="66">
      <c r="B38" s="18" t="s">
        <v>36</v>
      </c>
      <c r="C38" s="19" t="s">
        <v>22</v>
      </c>
      <c r="D38" s="19" t="s">
        <v>20</v>
      </c>
      <c r="E38" s="19" t="s">
        <v>23</v>
      </c>
      <c r="F38" s="19" t="s">
        <v>22</v>
      </c>
      <c r="G38" s="19" t="s">
        <v>39</v>
      </c>
      <c r="H38" s="20" t="s">
        <v>20</v>
      </c>
      <c r="I38" s="21"/>
      <c r="J38" s="312" t="s">
        <v>142</v>
      </c>
      <c r="K38" s="401">
        <f>K39</f>
        <v>239619.9</v>
      </c>
      <c r="L38" s="401">
        <f>L39</f>
        <v>239619.9</v>
      </c>
      <c r="M38" s="401">
        <f t="shared" si="0"/>
        <v>100</v>
      </c>
    </row>
    <row r="39" spans="2:13" ht="26.4">
      <c r="B39" s="18">
        <v>51</v>
      </c>
      <c r="C39" s="19" t="s">
        <v>22</v>
      </c>
      <c r="D39" s="19" t="s">
        <v>20</v>
      </c>
      <c r="E39" s="19" t="s">
        <v>23</v>
      </c>
      <c r="F39" s="19" t="s">
        <v>22</v>
      </c>
      <c r="G39" s="19" t="s">
        <v>39</v>
      </c>
      <c r="H39" s="20" t="s">
        <v>20</v>
      </c>
      <c r="I39" s="12" t="s">
        <v>206</v>
      </c>
      <c r="J39" s="311" t="s">
        <v>207</v>
      </c>
      <c r="K39" s="401">
        <v>239619.9</v>
      </c>
      <c r="L39" s="401">
        <v>239619.9</v>
      </c>
      <c r="M39" s="401">
        <f t="shared" si="0"/>
        <v>100</v>
      </c>
    </row>
    <row r="40" spans="2:13">
      <c r="B40" s="195" t="s">
        <v>36</v>
      </c>
      <c r="C40" s="188" t="s">
        <v>22</v>
      </c>
      <c r="D40" s="188" t="s">
        <v>20</v>
      </c>
      <c r="E40" s="188" t="s">
        <v>23</v>
      </c>
      <c r="F40" s="188" t="s">
        <v>22</v>
      </c>
      <c r="G40" s="188" t="s">
        <v>304</v>
      </c>
      <c r="H40" s="189" t="s">
        <v>20</v>
      </c>
      <c r="I40" s="222"/>
      <c r="J40" s="224" t="s">
        <v>385</v>
      </c>
      <c r="K40" s="403">
        <v>169.1</v>
      </c>
      <c r="L40" s="403">
        <v>169.1</v>
      </c>
      <c r="M40" s="401">
        <f t="shared" si="0"/>
        <v>100</v>
      </c>
    </row>
    <row r="41" spans="2:13" ht="26.4">
      <c r="B41" s="195">
        <v>51</v>
      </c>
      <c r="C41" s="188" t="s">
        <v>22</v>
      </c>
      <c r="D41" s="188" t="s">
        <v>20</v>
      </c>
      <c r="E41" s="188" t="s">
        <v>23</v>
      </c>
      <c r="F41" s="188" t="s">
        <v>22</v>
      </c>
      <c r="G41" s="188" t="s">
        <v>304</v>
      </c>
      <c r="H41" s="189" t="s">
        <v>20</v>
      </c>
      <c r="I41" s="223">
        <v>600</v>
      </c>
      <c r="J41" s="209" t="s">
        <v>207</v>
      </c>
      <c r="K41" s="403">
        <v>169.1</v>
      </c>
      <c r="L41" s="403">
        <v>169.1</v>
      </c>
      <c r="M41" s="401">
        <f t="shared" si="0"/>
        <v>100</v>
      </c>
    </row>
    <row r="42" spans="2:13" ht="26.4">
      <c r="B42" s="195" t="s">
        <v>36</v>
      </c>
      <c r="C42" s="188" t="s">
        <v>22</v>
      </c>
      <c r="D42" s="188" t="s">
        <v>20</v>
      </c>
      <c r="E42" s="188" t="s">
        <v>23</v>
      </c>
      <c r="F42" s="188" t="s">
        <v>22</v>
      </c>
      <c r="G42" s="188" t="s">
        <v>202</v>
      </c>
      <c r="H42" s="189" t="s">
        <v>20</v>
      </c>
      <c r="I42" s="249"/>
      <c r="J42" s="375" t="s">
        <v>360</v>
      </c>
      <c r="K42" s="401">
        <v>1635.3</v>
      </c>
      <c r="L42" s="401">
        <v>995.8</v>
      </c>
      <c r="M42" s="401">
        <f t="shared" si="0"/>
        <v>60.894025561059131</v>
      </c>
    </row>
    <row r="43" spans="2:13" ht="26.4">
      <c r="B43" s="195" t="s">
        <v>36</v>
      </c>
      <c r="C43" s="188" t="s">
        <v>22</v>
      </c>
      <c r="D43" s="188" t="s">
        <v>20</v>
      </c>
      <c r="E43" s="188" t="s">
        <v>23</v>
      </c>
      <c r="F43" s="188" t="s">
        <v>22</v>
      </c>
      <c r="G43" s="188" t="s">
        <v>202</v>
      </c>
      <c r="H43" s="189" t="s">
        <v>20</v>
      </c>
      <c r="I43" s="189" t="s">
        <v>206</v>
      </c>
      <c r="J43" s="348" t="s">
        <v>207</v>
      </c>
      <c r="K43" s="401">
        <v>1635.3</v>
      </c>
      <c r="L43" s="401">
        <v>995.8</v>
      </c>
      <c r="M43" s="401">
        <f t="shared" si="0"/>
        <v>60.894025561059131</v>
      </c>
    </row>
    <row r="44" spans="2:13">
      <c r="B44" s="35" t="s">
        <v>36</v>
      </c>
      <c r="C44" s="36" t="s">
        <v>22</v>
      </c>
      <c r="D44" s="36" t="s">
        <v>20</v>
      </c>
      <c r="E44" s="36" t="s">
        <v>23</v>
      </c>
      <c r="F44" s="36" t="s">
        <v>23</v>
      </c>
      <c r="G44" s="36" t="s">
        <v>21</v>
      </c>
      <c r="H44" s="25" t="s">
        <v>20</v>
      </c>
      <c r="I44" s="43"/>
      <c r="J44" s="44" t="s">
        <v>24</v>
      </c>
      <c r="K44" s="400">
        <f>K45+K47+K50</f>
        <v>42483.199999999997</v>
      </c>
      <c r="L44" s="400">
        <f>L45+L47+L50</f>
        <v>30874.3</v>
      </c>
      <c r="M44" s="400">
        <f t="shared" si="0"/>
        <v>72.674139424525464</v>
      </c>
    </row>
    <row r="45" spans="2:13" ht="39.6">
      <c r="B45" s="18">
        <v>51</v>
      </c>
      <c r="C45" s="19" t="s">
        <v>22</v>
      </c>
      <c r="D45" s="19" t="s">
        <v>20</v>
      </c>
      <c r="E45" s="19" t="s">
        <v>23</v>
      </c>
      <c r="F45" s="19" t="s">
        <v>23</v>
      </c>
      <c r="G45" s="19" t="s">
        <v>25</v>
      </c>
      <c r="H45" s="20" t="s">
        <v>30</v>
      </c>
      <c r="I45" s="21"/>
      <c r="J45" s="22" t="s">
        <v>3</v>
      </c>
      <c r="K45" s="401">
        <f>K46</f>
        <v>40177</v>
      </c>
      <c r="L45" s="401">
        <f>L46</f>
        <v>28580</v>
      </c>
      <c r="M45" s="401">
        <f t="shared" si="0"/>
        <v>71.135226622196782</v>
      </c>
    </row>
    <row r="46" spans="2:13" ht="26.4">
      <c r="B46" s="18">
        <v>51</v>
      </c>
      <c r="C46" s="19" t="s">
        <v>22</v>
      </c>
      <c r="D46" s="19" t="s">
        <v>20</v>
      </c>
      <c r="E46" s="19" t="s">
        <v>23</v>
      </c>
      <c r="F46" s="19" t="s">
        <v>23</v>
      </c>
      <c r="G46" s="19" t="s">
        <v>25</v>
      </c>
      <c r="H46" s="20" t="s">
        <v>30</v>
      </c>
      <c r="I46" s="12" t="s">
        <v>206</v>
      </c>
      <c r="J46" s="13" t="s">
        <v>207</v>
      </c>
      <c r="K46" s="401">
        <v>40177</v>
      </c>
      <c r="L46" s="401">
        <v>28580</v>
      </c>
      <c r="M46" s="401">
        <f t="shared" si="0"/>
        <v>71.135226622196782</v>
      </c>
    </row>
    <row r="47" spans="2:13">
      <c r="B47" s="18">
        <v>51</v>
      </c>
      <c r="C47" s="19" t="s">
        <v>22</v>
      </c>
      <c r="D47" s="19" t="s">
        <v>20</v>
      </c>
      <c r="E47" s="19" t="s">
        <v>23</v>
      </c>
      <c r="F47" s="19" t="s">
        <v>23</v>
      </c>
      <c r="G47" s="19" t="s">
        <v>29</v>
      </c>
      <c r="H47" s="20" t="s">
        <v>26</v>
      </c>
      <c r="I47" s="21"/>
      <c r="J47" s="22" t="s">
        <v>4</v>
      </c>
      <c r="K47" s="401">
        <f>K48+K49</f>
        <v>50</v>
      </c>
      <c r="L47" s="401">
        <f>L48+L49</f>
        <v>40.6</v>
      </c>
      <c r="M47" s="401">
        <f t="shared" si="0"/>
        <v>81.2</v>
      </c>
    </row>
    <row r="48" spans="2:13" ht="39.6">
      <c r="B48" s="18">
        <v>51</v>
      </c>
      <c r="C48" s="19" t="s">
        <v>22</v>
      </c>
      <c r="D48" s="19" t="s">
        <v>20</v>
      </c>
      <c r="E48" s="19" t="s">
        <v>23</v>
      </c>
      <c r="F48" s="19" t="s">
        <v>23</v>
      </c>
      <c r="G48" s="19" t="s">
        <v>29</v>
      </c>
      <c r="H48" s="20" t="s">
        <v>26</v>
      </c>
      <c r="I48" s="20" t="s">
        <v>214</v>
      </c>
      <c r="J48" s="14" t="s">
        <v>215</v>
      </c>
      <c r="K48" s="401">
        <v>50</v>
      </c>
      <c r="L48" s="401">
        <v>40.6</v>
      </c>
      <c r="M48" s="401">
        <f t="shared" si="0"/>
        <v>81.2</v>
      </c>
    </row>
    <row r="49" spans="2:13">
      <c r="B49" s="18">
        <v>51</v>
      </c>
      <c r="C49" s="19" t="s">
        <v>22</v>
      </c>
      <c r="D49" s="19" t="s">
        <v>20</v>
      </c>
      <c r="E49" s="19" t="s">
        <v>23</v>
      </c>
      <c r="F49" s="19" t="s">
        <v>23</v>
      </c>
      <c r="G49" s="19" t="s">
        <v>29</v>
      </c>
      <c r="H49" s="20" t="s">
        <v>26</v>
      </c>
      <c r="I49" s="91" t="s">
        <v>203</v>
      </c>
      <c r="J49" s="28" t="s">
        <v>204</v>
      </c>
      <c r="K49" s="403">
        <v>0</v>
      </c>
      <c r="L49" s="403">
        <v>0</v>
      </c>
      <c r="M49" s="401">
        <v>0</v>
      </c>
    </row>
    <row r="50" spans="2:13">
      <c r="B50" s="18">
        <v>51</v>
      </c>
      <c r="C50" s="19" t="s">
        <v>22</v>
      </c>
      <c r="D50" s="19" t="s">
        <v>20</v>
      </c>
      <c r="E50" s="19" t="s">
        <v>23</v>
      </c>
      <c r="F50" s="19" t="s">
        <v>23</v>
      </c>
      <c r="G50" s="19" t="s">
        <v>53</v>
      </c>
      <c r="H50" s="20" t="s">
        <v>127</v>
      </c>
      <c r="I50" s="21"/>
      <c r="J50" s="22" t="s">
        <v>128</v>
      </c>
      <c r="K50" s="401">
        <v>2256.1999999999998</v>
      </c>
      <c r="L50" s="401">
        <v>2253.6999999999998</v>
      </c>
      <c r="M50" s="401">
        <f t="shared" si="0"/>
        <v>99.889194220370541</v>
      </c>
    </row>
    <row r="51" spans="2:13" ht="26.4">
      <c r="B51" s="18">
        <v>51</v>
      </c>
      <c r="C51" s="19" t="s">
        <v>22</v>
      </c>
      <c r="D51" s="19" t="s">
        <v>20</v>
      </c>
      <c r="E51" s="19" t="s">
        <v>23</v>
      </c>
      <c r="F51" s="19" t="s">
        <v>23</v>
      </c>
      <c r="G51" s="19" t="s">
        <v>53</v>
      </c>
      <c r="H51" s="20" t="s">
        <v>127</v>
      </c>
      <c r="I51" s="12" t="s">
        <v>206</v>
      </c>
      <c r="J51" s="13" t="s">
        <v>207</v>
      </c>
      <c r="K51" s="401">
        <v>2256.1999999999998</v>
      </c>
      <c r="L51" s="401">
        <v>2253.6999999999998</v>
      </c>
      <c r="M51" s="401">
        <f t="shared" si="0"/>
        <v>99.889194220370541</v>
      </c>
    </row>
    <row r="52" spans="2:13" ht="26.4">
      <c r="B52" s="238" t="s">
        <v>36</v>
      </c>
      <c r="C52" s="231" t="s">
        <v>22</v>
      </c>
      <c r="D52" s="231" t="s">
        <v>20</v>
      </c>
      <c r="E52" s="231" t="s">
        <v>23</v>
      </c>
      <c r="F52" s="188" t="s">
        <v>45</v>
      </c>
      <c r="G52" s="231" t="s">
        <v>21</v>
      </c>
      <c r="H52" s="198" t="s">
        <v>20</v>
      </c>
      <c r="I52" s="295"/>
      <c r="J52" s="233" t="s">
        <v>46</v>
      </c>
      <c r="K52" s="400">
        <f>K54+K56</f>
        <v>33.4</v>
      </c>
      <c r="L52" s="400">
        <f>L54+L56</f>
        <v>33.4</v>
      </c>
      <c r="M52" s="400">
        <f t="shared" si="0"/>
        <v>100</v>
      </c>
    </row>
    <row r="53" spans="2:13">
      <c r="B53" s="195" t="s">
        <v>36</v>
      </c>
      <c r="C53" s="188" t="s">
        <v>22</v>
      </c>
      <c r="D53" s="188" t="s">
        <v>20</v>
      </c>
      <c r="E53" s="188" t="s">
        <v>23</v>
      </c>
      <c r="F53" s="188" t="s">
        <v>45</v>
      </c>
      <c r="G53" s="188" t="s">
        <v>304</v>
      </c>
      <c r="H53" s="189" t="s">
        <v>20</v>
      </c>
      <c r="I53" s="222"/>
      <c r="J53" s="296" t="s">
        <v>385</v>
      </c>
      <c r="K53" s="403">
        <v>17</v>
      </c>
      <c r="L53" s="403">
        <v>17</v>
      </c>
      <c r="M53" s="400">
        <f t="shared" si="0"/>
        <v>100</v>
      </c>
    </row>
    <row r="54" spans="2:13" ht="26.4">
      <c r="B54" s="195">
        <v>51</v>
      </c>
      <c r="C54" s="188" t="s">
        <v>22</v>
      </c>
      <c r="D54" s="188" t="s">
        <v>20</v>
      </c>
      <c r="E54" s="188" t="s">
        <v>23</v>
      </c>
      <c r="F54" s="188" t="s">
        <v>45</v>
      </c>
      <c r="G54" s="188" t="s">
        <v>304</v>
      </c>
      <c r="H54" s="189" t="s">
        <v>20</v>
      </c>
      <c r="I54" s="223">
        <v>600</v>
      </c>
      <c r="J54" s="192" t="s">
        <v>207</v>
      </c>
      <c r="K54" s="403">
        <v>17</v>
      </c>
      <c r="L54" s="403">
        <v>17</v>
      </c>
      <c r="M54" s="401">
        <f t="shared" si="0"/>
        <v>100</v>
      </c>
    </row>
    <row r="55" spans="2:13" ht="26.4">
      <c r="B55" s="195" t="s">
        <v>36</v>
      </c>
      <c r="C55" s="188" t="s">
        <v>22</v>
      </c>
      <c r="D55" s="188" t="s">
        <v>20</v>
      </c>
      <c r="E55" s="188" t="s">
        <v>23</v>
      </c>
      <c r="F55" s="188" t="s">
        <v>45</v>
      </c>
      <c r="G55" s="188" t="s">
        <v>202</v>
      </c>
      <c r="H55" s="189" t="s">
        <v>30</v>
      </c>
      <c r="I55" s="190"/>
      <c r="J55" s="250" t="s">
        <v>358</v>
      </c>
      <c r="K55" s="401">
        <v>16.399999999999999</v>
      </c>
      <c r="L55" s="401">
        <v>16.399999999999999</v>
      </c>
      <c r="M55" s="401">
        <f t="shared" si="0"/>
        <v>100</v>
      </c>
    </row>
    <row r="56" spans="2:13" ht="26.4">
      <c r="B56" s="195" t="s">
        <v>36</v>
      </c>
      <c r="C56" s="188" t="s">
        <v>22</v>
      </c>
      <c r="D56" s="188" t="s">
        <v>20</v>
      </c>
      <c r="E56" s="188" t="s">
        <v>23</v>
      </c>
      <c r="F56" s="188" t="s">
        <v>45</v>
      </c>
      <c r="G56" s="188" t="s">
        <v>202</v>
      </c>
      <c r="H56" s="189" t="s">
        <v>30</v>
      </c>
      <c r="I56" s="190">
        <v>600</v>
      </c>
      <c r="J56" s="250" t="s">
        <v>207</v>
      </c>
      <c r="K56" s="401">
        <v>16.399999999999999</v>
      </c>
      <c r="L56" s="401">
        <v>16.399999999999999</v>
      </c>
      <c r="M56" s="401">
        <f t="shared" si="0"/>
        <v>100</v>
      </c>
    </row>
    <row r="57" spans="2:13">
      <c r="B57" s="30">
        <v>51</v>
      </c>
      <c r="C57" s="31" t="s">
        <v>22</v>
      </c>
      <c r="D57" s="31" t="s">
        <v>20</v>
      </c>
      <c r="E57" s="31" t="s">
        <v>40</v>
      </c>
      <c r="F57" s="31" t="s">
        <v>20</v>
      </c>
      <c r="G57" s="31" t="s">
        <v>21</v>
      </c>
      <c r="H57" s="32" t="s">
        <v>20</v>
      </c>
      <c r="I57" s="50"/>
      <c r="J57" s="79" t="s">
        <v>140</v>
      </c>
      <c r="K57" s="399">
        <f>K63+K58+K68</f>
        <v>50332.999999999993</v>
      </c>
      <c r="L57" s="399">
        <f>L63+L58+L68</f>
        <v>48593.1</v>
      </c>
      <c r="M57" s="399">
        <f t="shared" si="0"/>
        <v>96.543222140543989</v>
      </c>
    </row>
    <row r="58" spans="2:13" ht="26.4">
      <c r="B58" s="195" t="s">
        <v>36</v>
      </c>
      <c r="C58" s="188" t="s">
        <v>22</v>
      </c>
      <c r="D58" s="188" t="s">
        <v>20</v>
      </c>
      <c r="E58" s="188" t="s">
        <v>40</v>
      </c>
      <c r="F58" s="188" t="s">
        <v>22</v>
      </c>
      <c r="G58" s="202" t="s">
        <v>21</v>
      </c>
      <c r="H58" s="203" t="s">
        <v>20</v>
      </c>
      <c r="I58" s="203"/>
      <c r="J58" s="225" t="s">
        <v>31</v>
      </c>
      <c r="K58" s="400">
        <f>K59+K61</f>
        <v>13776.1</v>
      </c>
      <c r="L58" s="400">
        <f>L59+L61</f>
        <v>13776.1</v>
      </c>
      <c r="M58" s="400">
        <f t="shared" si="0"/>
        <v>100</v>
      </c>
    </row>
    <row r="59" spans="2:13" ht="26.4">
      <c r="B59" s="195" t="s">
        <v>36</v>
      </c>
      <c r="C59" s="188" t="s">
        <v>22</v>
      </c>
      <c r="D59" s="188" t="s">
        <v>20</v>
      </c>
      <c r="E59" s="188" t="s">
        <v>40</v>
      </c>
      <c r="F59" s="188" t="s">
        <v>22</v>
      </c>
      <c r="G59" s="188" t="s">
        <v>305</v>
      </c>
      <c r="H59" s="189" t="s">
        <v>20</v>
      </c>
      <c r="I59" s="226"/>
      <c r="J59" s="227" t="s">
        <v>306</v>
      </c>
      <c r="K59" s="401">
        <v>12355.6</v>
      </c>
      <c r="L59" s="401">
        <v>12355.6</v>
      </c>
      <c r="M59" s="401">
        <f t="shared" si="0"/>
        <v>100</v>
      </c>
    </row>
    <row r="60" spans="2:13" ht="26.4">
      <c r="B60" s="195" t="s">
        <v>36</v>
      </c>
      <c r="C60" s="188" t="s">
        <v>22</v>
      </c>
      <c r="D60" s="188" t="s">
        <v>20</v>
      </c>
      <c r="E60" s="188" t="s">
        <v>40</v>
      </c>
      <c r="F60" s="188" t="s">
        <v>22</v>
      </c>
      <c r="G60" s="188" t="s">
        <v>305</v>
      </c>
      <c r="H60" s="189" t="s">
        <v>20</v>
      </c>
      <c r="I60" s="228" t="s">
        <v>206</v>
      </c>
      <c r="J60" s="28" t="s">
        <v>207</v>
      </c>
      <c r="K60" s="401">
        <v>12355.6</v>
      </c>
      <c r="L60" s="401">
        <v>12355.6</v>
      </c>
      <c r="M60" s="401">
        <f t="shared" si="0"/>
        <v>100</v>
      </c>
    </row>
    <row r="61" spans="2:13" ht="26.4">
      <c r="B61" s="195" t="s">
        <v>36</v>
      </c>
      <c r="C61" s="188" t="s">
        <v>22</v>
      </c>
      <c r="D61" s="188" t="s">
        <v>20</v>
      </c>
      <c r="E61" s="188" t="s">
        <v>40</v>
      </c>
      <c r="F61" s="188" t="s">
        <v>22</v>
      </c>
      <c r="G61" s="188" t="s">
        <v>202</v>
      </c>
      <c r="H61" s="189" t="s">
        <v>20</v>
      </c>
      <c r="I61" s="249"/>
      <c r="J61" s="307" t="s">
        <v>354</v>
      </c>
      <c r="K61" s="401">
        <f>K62</f>
        <v>1420.5</v>
      </c>
      <c r="L61" s="401">
        <f>L62</f>
        <v>1420.5</v>
      </c>
      <c r="M61" s="401">
        <f t="shared" si="0"/>
        <v>100</v>
      </c>
    </row>
    <row r="62" spans="2:13" ht="26.4">
      <c r="B62" s="195" t="s">
        <v>36</v>
      </c>
      <c r="C62" s="188" t="s">
        <v>22</v>
      </c>
      <c r="D62" s="188" t="s">
        <v>20</v>
      </c>
      <c r="E62" s="188" t="s">
        <v>40</v>
      </c>
      <c r="F62" s="188" t="s">
        <v>22</v>
      </c>
      <c r="G62" s="188" t="s">
        <v>202</v>
      </c>
      <c r="H62" s="189" t="s">
        <v>20</v>
      </c>
      <c r="I62" s="189" t="s">
        <v>206</v>
      </c>
      <c r="J62" s="192" t="s">
        <v>207</v>
      </c>
      <c r="K62" s="401">
        <v>1420.5</v>
      </c>
      <c r="L62" s="401">
        <v>1420.5</v>
      </c>
      <c r="M62" s="401">
        <f t="shared" si="0"/>
        <v>100</v>
      </c>
    </row>
    <row r="63" spans="2:13">
      <c r="B63" s="23" t="s">
        <v>36</v>
      </c>
      <c r="C63" s="24" t="s">
        <v>22</v>
      </c>
      <c r="D63" s="24" t="s">
        <v>20</v>
      </c>
      <c r="E63" s="24" t="s">
        <v>40</v>
      </c>
      <c r="F63" s="24" t="s">
        <v>23</v>
      </c>
      <c r="G63" s="24" t="s">
        <v>21</v>
      </c>
      <c r="H63" s="25" t="s">
        <v>20</v>
      </c>
      <c r="I63" s="25"/>
      <c r="J63" s="26" t="s">
        <v>24</v>
      </c>
      <c r="K63" s="400">
        <f>K64+K66</f>
        <v>35633.299999999996</v>
      </c>
      <c r="L63" s="400">
        <f>L64+L66</f>
        <v>33893.4</v>
      </c>
      <c r="M63" s="400">
        <f t="shared" si="0"/>
        <v>95.117207780362762</v>
      </c>
    </row>
    <row r="64" spans="2:13" ht="39.6">
      <c r="B64" s="58" t="s">
        <v>36</v>
      </c>
      <c r="C64" s="59" t="s">
        <v>22</v>
      </c>
      <c r="D64" s="59" t="s">
        <v>20</v>
      </c>
      <c r="E64" s="59" t="s">
        <v>40</v>
      </c>
      <c r="F64" s="59" t="s">
        <v>23</v>
      </c>
      <c r="G64" s="19" t="s">
        <v>25</v>
      </c>
      <c r="H64" s="20" t="s">
        <v>30</v>
      </c>
      <c r="I64" s="20"/>
      <c r="J64" s="61" t="s">
        <v>41</v>
      </c>
      <c r="K64" s="401">
        <v>32371.599999999999</v>
      </c>
      <c r="L64" s="401">
        <v>30631.8</v>
      </c>
      <c r="M64" s="401">
        <f t="shared" si="0"/>
        <v>94.625535963622426</v>
      </c>
    </row>
    <row r="65" spans="2:13" ht="26.4">
      <c r="B65" s="58" t="s">
        <v>36</v>
      </c>
      <c r="C65" s="59" t="s">
        <v>22</v>
      </c>
      <c r="D65" s="59" t="s">
        <v>20</v>
      </c>
      <c r="E65" s="59" t="s">
        <v>40</v>
      </c>
      <c r="F65" s="59" t="s">
        <v>23</v>
      </c>
      <c r="G65" s="19" t="s">
        <v>25</v>
      </c>
      <c r="H65" s="20" t="s">
        <v>30</v>
      </c>
      <c r="I65" s="27" t="s">
        <v>206</v>
      </c>
      <c r="J65" s="28" t="s">
        <v>207</v>
      </c>
      <c r="K65" s="401">
        <v>32371.599999999999</v>
      </c>
      <c r="L65" s="401">
        <v>30631.8</v>
      </c>
      <c r="M65" s="401">
        <f t="shared" si="0"/>
        <v>94.625535963622426</v>
      </c>
    </row>
    <row r="66" spans="2:13">
      <c r="B66" s="195" t="s">
        <v>36</v>
      </c>
      <c r="C66" s="188" t="s">
        <v>22</v>
      </c>
      <c r="D66" s="188" t="s">
        <v>20</v>
      </c>
      <c r="E66" s="188" t="s">
        <v>40</v>
      </c>
      <c r="F66" s="188" t="s">
        <v>23</v>
      </c>
      <c r="G66" s="188" t="s">
        <v>27</v>
      </c>
      <c r="H66" s="189" t="s">
        <v>127</v>
      </c>
      <c r="I66" s="193"/>
      <c r="J66" s="191" t="s">
        <v>198</v>
      </c>
      <c r="K66" s="401">
        <f>K67</f>
        <v>3261.7</v>
      </c>
      <c r="L66" s="401">
        <f>L67</f>
        <v>3261.6</v>
      </c>
      <c r="M66" s="401">
        <f t="shared" si="0"/>
        <v>99.996934114112278</v>
      </c>
    </row>
    <row r="67" spans="2:13" ht="26.4">
      <c r="B67" s="195" t="s">
        <v>36</v>
      </c>
      <c r="C67" s="188" t="s">
        <v>22</v>
      </c>
      <c r="D67" s="188" t="s">
        <v>20</v>
      </c>
      <c r="E67" s="188" t="s">
        <v>40</v>
      </c>
      <c r="F67" s="188" t="s">
        <v>23</v>
      </c>
      <c r="G67" s="188" t="s">
        <v>27</v>
      </c>
      <c r="H67" s="189" t="s">
        <v>127</v>
      </c>
      <c r="I67" s="194" t="s">
        <v>206</v>
      </c>
      <c r="J67" s="192" t="s">
        <v>207</v>
      </c>
      <c r="K67" s="401">
        <v>3261.7</v>
      </c>
      <c r="L67" s="401">
        <v>3261.6</v>
      </c>
      <c r="M67" s="401">
        <f t="shared" si="0"/>
        <v>99.996934114112278</v>
      </c>
    </row>
    <row r="68" spans="2:13" ht="26.4">
      <c r="B68" s="229" t="s">
        <v>36</v>
      </c>
      <c r="C68" s="230" t="s">
        <v>22</v>
      </c>
      <c r="D68" s="230" t="s">
        <v>20</v>
      </c>
      <c r="E68" s="230" t="s">
        <v>40</v>
      </c>
      <c r="F68" s="230" t="s">
        <v>45</v>
      </c>
      <c r="G68" s="231" t="s">
        <v>21</v>
      </c>
      <c r="H68" s="198" t="s">
        <v>20</v>
      </c>
      <c r="I68" s="232"/>
      <c r="J68" s="233" t="s">
        <v>46</v>
      </c>
      <c r="K68" s="400">
        <f>K69+K71</f>
        <v>923.6</v>
      </c>
      <c r="L68" s="400">
        <f>L69+L71</f>
        <v>923.6</v>
      </c>
      <c r="M68" s="400">
        <f t="shared" si="0"/>
        <v>100</v>
      </c>
    </row>
    <row r="69" spans="2:13" ht="26.4">
      <c r="B69" s="234" t="s">
        <v>36</v>
      </c>
      <c r="C69" s="235" t="s">
        <v>22</v>
      </c>
      <c r="D69" s="235" t="s">
        <v>20</v>
      </c>
      <c r="E69" s="235" t="s">
        <v>40</v>
      </c>
      <c r="F69" s="235" t="s">
        <v>45</v>
      </c>
      <c r="G69" s="188" t="s">
        <v>305</v>
      </c>
      <c r="H69" s="189" t="s">
        <v>30</v>
      </c>
      <c r="I69" s="226"/>
      <c r="J69" s="236" t="s">
        <v>307</v>
      </c>
      <c r="K69" s="401">
        <v>909.4</v>
      </c>
      <c r="L69" s="401">
        <v>909.4</v>
      </c>
      <c r="M69" s="401">
        <f t="shared" si="0"/>
        <v>100</v>
      </c>
    </row>
    <row r="70" spans="2:13" ht="26.4">
      <c r="B70" s="234" t="s">
        <v>36</v>
      </c>
      <c r="C70" s="235" t="s">
        <v>22</v>
      </c>
      <c r="D70" s="235" t="s">
        <v>20</v>
      </c>
      <c r="E70" s="235" t="s">
        <v>40</v>
      </c>
      <c r="F70" s="235" t="s">
        <v>45</v>
      </c>
      <c r="G70" s="188" t="s">
        <v>305</v>
      </c>
      <c r="H70" s="189" t="s">
        <v>30</v>
      </c>
      <c r="I70" s="193" t="s">
        <v>206</v>
      </c>
      <c r="J70" s="237" t="s">
        <v>207</v>
      </c>
      <c r="K70" s="401">
        <v>909.4</v>
      </c>
      <c r="L70" s="401">
        <v>909.4</v>
      </c>
      <c r="M70" s="401">
        <f t="shared" si="0"/>
        <v>100</v>
      </c>
    </row>
    <row r="71" spans="2:13" ht="26.4">
      <c r="B71" s="195" t="s">
        <v>36</v>
      </c>
      <c r="C71" s="188" t="s">
        <v>22</v>
      </c>
      <c r="D71" s="188" t="s">
        <v>20</v>
      </c>
      <c r="E71" s="188" t="s">
        <v>40</v>
      </c>
      <c r="F71" s="188" t="s">
        <v>45</v>
      </c>
      <c r="G71" s="188" t="s">
        <v>202</v>
      </c>
      <c r="H71" s="189" t="s">
        <v>30</v>
      </c>
      <c r="I71" s="190"/>
      <c r="J71" s="250" t="s">
        <v>358</v>
      </c>
      <c r="K71" s="401">
        <v>14.2</v>
      </c>
      <c r="L71" s="401">
        <v>14.2</v>
      </c>
      <c r="M71" s="401">
        <f t="shared" si="0"/>
        <v>100</v>
      </c>
    </row>
    <row r="72" spans="2:13" ht="26.4">
      <c r="B72" s="195" t="s">
        <v>36</v>
      </c>
      <c r="C72" s="188" t="s">
        <v>22</v>
      </c>
      <c r="D72" s="188" t="s">
        <v>20</v>
      </c>
      <c r="E72" s="188" t="s">
        <v>40</v>
      </c>
      <c r="F72" s="188" t="s">
        <v>45</v>
      </c>
      <c r="G72" s="188" t="s">
        <v>202</v>
      </c>
      <c r="H72" s="189" t="s">
        <v>30</v>
      </c>
      <c r="I72" s="190">
        <v>600</v>
      </c>
      <c r="J72" s="192" t="s">
        <v>207</v>
      </c>
      <c r="K72" s="401">
        <v>14.2</v>
      </c>
      <c r="L72" s="401">
        <v>14.2</v>
      </c>
      <c r="M72" s="401">
        <f t="shared" si="0"/>
        <v>100</v>
      </c>
    </row>
    <row r="73" spans="2:13" ht="39.6">
      <c r="B73" s="30" t="s">
        <v>36</v>
      </c>
      <c r="C73" s="31" t="s">
        <v>22</v>
      </c>
      <c r="D73" s="31" t="s">
        <v>20</v>
      </c>
      <c r="E73" s="31" t="s">
        <v>43</v>
      </c>
      <c r="F73" s="31" t="s">
        <v>20</v>
      </c>
      <c r="G73" s="31" t="s">
        <v>21</v>
      </c>
      <c r="H73" s="32" t="s">
        <v>20</v>
      </c>
      <c r="I73" s="50"/>
      <c r="J73" s="79" t="s">
        <v>268</v>
      </c>
      <c r="K73" s="399">
        <f>K74+K81+K86</f>
        <v>22097.5</v>
      </c>
      <c r="L73" s="399">
        <f>L74+L81+L86</f>
        <v>22083</v>
      </c>
      <c r="M73" s="399">
        <f t="shared" si="0"/>
        <v>99.934381717388845</v>
      </c>
    </row>
    <row r="74" spans="2:13" ht="26.4">
      <c r="B74" s="238" t="s">
        <v>36</v>
      </c>
      <c r="C74" s="231" t="s">
        <v>22</v>
      </c>
      <c r="D74" s="231" t="s">
        <v>20</v>
      </c>
      <c r="E74" s="231" t="s">
        <v>43</v>
      </c>
      <c r="F74" s="231" t="s">
        <v>22</v>
      </c>
      <c r="G74" s="231" t="s">
        <v>21</v>
      </c>
      <c r="H74" s="198" t="s">
        <v>20</v>
      </c>
      <c r="I74" s="232"/>
      <c r="J74" s="239" t="s">
        <v>31</v>
      </c>
      <c r="K74" s="402">
        <f>K75+K77+K79</f>
        <v>14488.8</v>
      </c>
      <c r="L74" s="402">
        <f>L75+L78+L80</f>
        <v>14488.8</v>
      </c>
      <c r="M74" s="400">
        <f t="shared" si="0"/>
        <v>100</v>
      </c>
    </row>
    <row r="75" spans="2:13" ht="26.4">
      <c r="B75" s="195" t="s">
        <v>36</v>
      </c>
      <c r="C75" s="188" t="s">
        <v>22</v>
      </c>
      <c r="D75" s="188" t="s">
        <v>20</v>
      </c>
      <c r="E75" s="188" t="s">
        <v>43</v>
      </c>
      <c r="F75" s="188" t="s">
        <v>22</v>
      </c>
      <c r="G75" s="188" t="s">
        <v>308</v>
      </c>
      <c r="H75" s="189" t="s">
        <v>20</v>
      </c>
      <c r="I75" s="222"/>
      <c r="J75" s="240" t="s">
        <v>309</v>
      </c>
      <c r="K75" s="401">
        <f>K76</f>
        <v>12522.3</v>
      </c>
      <c r="L75" s="401">
        <f>L76</f>
        <v>12522.3</v>
      </c>
      <c r="M75" s="401">
        <f t="shared" si="0"/>
        <v>100</v>
      </c>
    </row>
    <row r="76" spans="2:13" ht="26.4">
      <c r="B76" s="195" t="s">
        <v>36</v>
      </c>
      <c r="C76" s="188" t="s">
        <v>22</v>
      </c>
      <c r="D76" s="188" t="s">
        <v>20</v>
      </c>
      <c r="E76" s="188" t="s">
        <v>43</v>
      </c>
      <c r="F76" s="188" t="s">
        <v>22</v>
      </c>
      <c r="G76" s="188" t="s">
        <v>308</v>
      </c>
      <c r="H76" s="189" t="s">
        <v>20</v>
      </c>
      <c r="I76" s="228" t="s">
        <v>206</v>
      </c>
      <c r="J76" s="241" t="s">
        <v>207</v>
      </c>
      <c r="K76" s="401">
        <v>12522.3</v>
      </c>
      <c r="L76" s="401">
        <v>12522.3</v>
      </c>
      <c r="M76" s="401">
        <f t="shared" ref="M76:M139" si="4">L76/K76*100</f>
        <v>100</v>
      </c>
    </row>
    <row r="77" spans="2:13" ht="26.4">
      <c r="B77" s="58" t="s">
        <v>36</v>
      </c>
      <c r="C77" s="59" t="s">
        <v>22</v>
      </c>
      <c r="D77" s="59" t="s">
        <v>20</v>
      </c>
      <c r="E77" s="59" t="s">
        <v>43</v>
      </c>
      <c r="F77" s="59" t="s">
        <v>22</v>
      </c>
      <c r="G77" s="19" t="s">
        <v>312</v>
      </c>
      <c r="H77" s="20" t="s">
        <v>20</v>
      </c>
      <c r="I77" s="32"/>
      <c r="J77" s="61" t="s">
        <v>402</v>
      </c>
      <c r="K77" s="401">
        <v>1675</v>
      </c>
      <c r="L77" s="401">
        <v>1675</v>
      </c>
      <c r="M77" s="401">
        <f t="shared" si="4"/>
        <v>100</v>
      </c>
    </row>
    <row r="78" spans="2:13" ht="26.4">
      <c r="B78" s="58" t="s">
        <v>36</v>
      </c>
      <c r="C78" s="59" t="s">
        <v>22</v>
      </c>
      <c r="D78" s="59" t="s">
        <v>20</v>
      </c>
      <c r="E78" s="59" t="s">
        <v>43</v>
      </c>
      <c r="F78" s="59" t="s">
        <v>22</v>
      </c>
      <c r="G78" s="19" t="s">
        <v>312</v>
      </c>
      <c r="H78" s="20" t="s">
        <v>20</v>
      </c>
      <c r="I78" s="244" t="s">
        <v>206</v>
      </c>
      <c r="J78" s="192" t="s">
        <v>207</v>
      </c>
      <c r="K78" s="401">
        <v>1675</v>
      </c>
      <c r="L78" s="401">
        <v>1675</v>
      </c>
      <c r="M78" s="401">
        <f t="shared" si="4"/>
        <v>100</v>
      </c>
    </row>
    <row r="79" spans="2:13" ht="26.4">
      <c r="B79" s="195" t="s">
        <v>36</v>
      </c>
      <c r="C79" s="188" t="s">
        <v>22</v>
      </c>
      <c r="D79" s="188" t="s">
        <v>20</v>
      </c>
      <c r="E79" s="188" t="s">
        <v>43</v>
      </c>
      <c r="F79" s="188" t="s">
        <v>22</v>
      </c>
      <c r="G79" s="188" t="s">
        <v>310</v>
      </c>
      <c r="H79" s="189" t="s">
        <v>20</v>
      </c>
      <c r="I79" s="190"/>
      <c r="J79" s="242" t="s">
        <v>311</v>
      </c>
      <c r="K79" s="401">
        <v>291.5</v>
      </c>
      <c r="L79" s="401">
        <v>291.5</v>
      </c>
      <c r="M79" s="401">
        <f t="shared" si="4"/>
        <v>100</v>
      </c>
    </row>
    <row r="80" spans="2:13" ht="26.4">
      <c r="B80" s="195" t="s">
        <v>36</v>
      </c>
      <c r="C80" s="188" t="s">
        <v>22</v>
      </c>
      <c r="D80" s="188" t="s">
        <v>20</v>
      </c>
      <c r="E80" s="188" t="s">
        <v>43</v>
      </c>
      <c r="F80" s="188" t="s">
        <v>22</v>
      </c>
      <c r="G80" s="188" t="s">
        <v>310</v>
      </c>
      <c r="H80" s="189" t="s">
        <v>20</v>
      </c>
      <c r="I80" s="190" t="s">
        <v>206</v>
      </c>
      <c r="J80" s="243" t="s">
        <v>207</v>
      </c>
      <c r="K80" s="401">
        <v>291.5</v>
      </c>
      <c r="L80" s="401">
        <v>291.5</v>
      </c>
      <c r="M80" s="401">
        <f t="shared" si="4"/>
        <v>100</v>
      </c>
    </row>
    <row r="81" spans="2:13">
      <c r="B81" s="18">
        <v>51</v>
      </c>
      <c r="C81" s="19" t="s">
        <v>22</v>
      </c>
      <c r="D81" s="19" t="s">
        <v>20</v>
      </c>
      <c r="E81" s="19" t="s">
        <v>43</v>
      </c>
      <c r="F81" s="19" t="s">
        <v>20</v>
      </c>
      <c r="G81" s="19" t="s">
        <v>21</v>
      </c>
      <c r="H81" s="20" t="s">
        <v>20</v>
      </c>
      <c r="I81" s="15"/>
      <c r="J81" s="93" t="s">
        <v>24</v>
      </c>
      <c r="K81" s="400">
        <f>K82+K84</f>
        <v>856.9</v>
      </c>
      <c r="L81" s="400">
        <f>L82+L84</f>
        <v>855.6</v>
      </c>
      <c r="M81" s="400">
        <f t="shared" si="4"/>
        <v>99.848290348932196</v>
      </c>
    </row>
    <row r="82" spans="2:13" ht="52.8">
      <c r="B82" s="18">
        <v>51</v>
      </c>
      <c r="C82" s="19" t="s">
        <v>22</v>
      </c>
      <c r="D82" s="19" t="s">
        <v>20</v>
      </c>
      <c r="E82" s="19" t="s">
        <v>43</v>
      </c>
      <c r="F82" s="19" t="s">
        <v>23</v>
      </c>
      <c r="G82" s="19" t="s">
        <v>230</v>
      </c>
      <c r="H82" s="20" t="s">
        <v>28</v>
      </c>
      <c r="I82" s="20"/>
      <c r="J82" s="29" t="s">
        <v>269</v>
      </c>
      <c r="K82" s="401">
        <v>0</v>
      </c>
      <c r="L82" s="401">
        <v>0</v>
      </c>
      <c r="M82" s="401">
        <v>0</v>
      </c>
    </row>
    <row r="83" spans="2:13" ht="26.4">
      <c r="B83" s="18">
        <v>51</v>
      </c>
      <c r="C83" s="19" t="s">
        <v>22</v>
      </c>
      <c r="D83" s="19" t="s">
        <v>20</v>
      </c>
      <c r="E83" s="19" t="s">
        <v>43</v>
      </c>
      <c r="F83" s="19" t="s">
        <v>23</v>
      </c>
      <c r="G83" s="19" t="s">
        <v>230</v>
      </c>
      <c r="H83" s="20" t="s">
        <v>28</v>
      </c>
      <c r="I83" s="12" t="s">
        <v>206</v>
      </c>
      <c r="J83" s="13" t="s">
        <v>207</v>
      </c>
      <c r="K83" s="401">
        <v>0</v>
      </c>
      <c r="L83" s="401">
        <v>0</v>
      </c>
      <c r="M83" s="401">
        <v>0</v>
      </c>
    </row>
    <row r="84" spans="2:13" ht="52.8">
      <c r="B84" s="18" t="s">
        <v>36</v>
      </c>
      <c r="C84" s="19" t="s">
        <v>22</v>
      </c>
      <c r="D84" s="19" t="s">
        <v>20</v>
      </c>
      <c r="E84" s="19" t="s">
        <v>43</v>
      </c>
      <c r="F84" s="19" t="s">
        <v>23</v>
      </c>
      <c r="G84" s="19" t="s">
        <v>313</v>
      </c>
      <c r="H84" s="20" t="s">
        <v>28</v>
      </c>
      <c r="I84" s="21"/>
      <c r="J84" s="29" t="s">
        <v>270</v>
      </c>
      <c r="K84" s="401">
        <v>856.9</v>
      </c>
      <c r="L84" s="401">
        <v>855.6</v>
      </c>
      <c r="M84" s="401">
        <f t="shared" si="4"/>
        <v>99.848290348932196</v>
      </c>
    </row>
    <row r="85" spans="2:13" ht="26.4">
      <c r="B85" s="18" t="s">
        <v>36</v>
      </c>
      <c r="C85" s="19" t="s">
        <v>22</v>
      </c>
      <c r="D85" s="19" t="s">
        <v>20</v>
      </c>
      <c r="E85" s="19" t="s">
        <v>43</v>
      </c>
      <c r="F85" s="19" t="s">
        <v>23</v>
      </c>
      <c r="G85" s="19" t="s">
        <v>313</v>
      </c>
      <c r="H85" s="20" t="s">
        <v>28</v>
      </c>
      <c r="I85" s="27" t="s">
        <v>206</v>
      </c>
      <c r="J85" s="28" t="s">
        <v>207</v>
      </c>
      <c r="K85" s="401">
        <v>856.9</v>
      </c>
      <c r="L85" s="401">
        <v>855.6</v>
      </c>
      <c r="M85" s="401">
        <f t="shared" si="4"/>
        <v>99.848290348932196</v>
      </c>
    </row>
    <row r="86" spans="2:13" ht="26.4">
      <c r="B86" s="238" t="s">
        <v>36</v>
      </c>
      <c r="C86" s="231" t="s">
        <v>22</v>
      </c>
      <c r="D86" s="231" t="s">
        <v>20</v>
      </c>
      <c r="E86" s="231" t="s">
        <v>43</v>
      </c>
      <c r="F86" s="231" t="s">
        <v>45</v>
      </c>
      <c r="G86" s="231" t="s">
        <v>21</v>
      </c>
      <c r="H86" s="198" t="s">
        <v>20</v>
      </c>
      <c r="I86" s="232"/>
      <c r="J86" s="245" t="s">
        <v>46</v>
      </c>
      <c r="K86" s="402">
        <f>K87+K89</f>
        <v>6751.8</v>
      </c>
      <c r="L86" s="402">
        <f>L87+L89</f>
        <v>6738.5999999999995</v>
      </c>
      <c r="M86" s="400">
        <f t="shared" si="4"/>
        <v>99.80449657869012</v>
      </c>
    </row>
    <row r="87" spans="2:13" ht="26.4">
      <c r="B87" s="195" t="s">
        <v>36</v>
      </c>
      <c r="C87" s="188" t="s">
        <v>22</v>
      </c>
      <c r="D87" s="188" t="s">
        <v>20</v>
      </c>
      <c r="E87" s="188" t="s">
        <v>43</v>
      </c>
      <c r="F87" s="188" t="s">
        <v>45</v>
      </c>
      <c r="G87" s="188" t="s">
        <v>308</v>
      </c>
      <c r="H87" s="189" t="s">
        <v>28</v>
      </c>
      <c r="I87" s="222"/>
      <c r="J87" s="240" t="s">
        <v>403</v>
      </c>
      <c r="K87" s="401">
        <v>5635.1</v>
      </c>
      <c r="L87" s="401">
        <v>5621.9</v>
      </c>
      <c r="M87" s="401">
        <f t="shared" si="4"/>
        <v>99.765753935156425</v>
      </c>
    </row>
    <row r="88" spans="2:13" ht="26.4">
      <c r="B88" s="195" t="s">
        <v>36</v>
      </c>
      <c r="C88" s="188" t="s">
        <v>22</v>
      </c>
      <c r="D88" s="188" t="s">
        <v>20</v>
      </c>
      <c r="E88" s="188" t="s">
        <v>43</v>
      </c>
      <c r="F88" s="188" t="s">
        <v>45</v>
      </c>
      <c r="G88" s="188" t="s">
        <v>308</v>
      </c>
      <c r="H88" s="189" t="s">
        <v>28</v>
      </c>
      <c r="I88" s="228" t="s">
        <v>206</v>
      </c>
      <c r="J88" s="241" t="s">
        <v>207</v>
      </c>
      <c r="K88" s="401">
        <v>5635.1</v>
      </c>
      <c r="L88" s="401">
        <v>5621.9</v>
      </c>
      <c r="M88" s="401">
        <f t="shared" si="4"/>
        <v>99.765753935156425</v>
      </c>
    </row>
    <row r="89" spans="2:13" ht="26.4">
      <c r="B89" s="18" t="s">
        <v>36</v>
      </c>
      <c r="C89" s="19" t="s">
        <v>22</v>
      </c>
      <c r="D89" s="19" t="s">
        <v>20</v>
      </c>
      <c r="E89" s="19" t="s">
        <v>43</v>
      </c>
      <c r="F89" s="196" t="s">
        <v>45</v>
      </c>
      <c r="G89" s="19" t="s">
        <v>312</v>
      </c>
      <c r="H89" s="20" t="s">
        <v>28</v>
      </c>
      <c r="I89" s="246"/>
      <c r="J89" s="134" t="s">
        <v>314</v>
      </c>
      <c r="K89" s="404">
        <v>1116.7</v>
      </c>
      <c r="L89" s="404">
        <v>1116.7</v>
      </c>
      <c r="M89" s="401">
        <f t="shared" si="4"/>
        <v>100</v>
      </c>
    </row>
    <row r="90" spans="2:13" ht="26.4">
      <c r="B90" s="18" t="s">
        <v>36</v>
      </c>
      <c r="C90" s="19" t="s">
        <v>22</v>
      </c>
      <c r="D90" s="19" t="s">
        <v>20</v>
      </c>
      <c r="E90" s="19" t="s">
        <v>43</v>
      </c>
      <c r="F90" s="196" t="s">
        <v>45</v>
      </c>
      <c r="G90" s="19" t="s">
        <v>312</v>
      </c>
      <c r="H90" s="20" t="s">
        <v>28</v>
      </c>
      <c r="I90" s="247" t="s">
        <v>206</v>
      </c>
      <c r="J90" s="11" t="s">
        <v>207</v>
      </c>
      <c r="K90" s="404">
        <v>1116.7</v>
      </c>
      <c r="L90" s="404">
        <v>1116.7</v>
      </c>
      <c r="M90" s="401">
        <f t="shared" si="4"/>
        <v>100</v>
      </c>
    </row>
    <row r="91" spans="2:13" ht="39.6">
      <c r="B91" s="30" t="s">
        <v>36</v>
      </c>
      <c r="C91" s="31" t="s">
        <v>22</v>
      </c>
      <c r="D91" s="31" t="s">
        <v>20</v>
      </c>
      <c r="E91" s="31" t="s">
        <v>44</v>
      </c>
      <c r="F91" s="31" t="s">
        <v>20</v>
      </c>
      <c r="G91" s="31" t="s">
        <v>21</v>
      </c>
      <c r="H91" s="32" t="s">
        <v>20</v>
      </c>
      <c r="I91" s="50"/>
      <c r="J91" s="79" t="s">
        <v>141</v>
      </c>
      <c r="K91" s="399">
        <f>K97+K92</f>
        <v>9880.9000000000015</v>
      </c>
      <c r="L91" s="399">
        <f>L97+L92</f>
        <v>9880.9000000000015</v>
      </c>
      <c r="M91" s="399">
        <f t="shared" si="4"/>
        <v>100</v>
      </c>
    </row>
    <row r="92" spans="2:13" ht="26.4">
      <c r="B92" s="213" t="s">
        <v>36</v>
      </c>
      <c r="C92" s="196" t="s">
        <v>22</v>
      </c>
      <c r="D92" s="196" t="s">
        <v>20</v>
      </c>
      <c r="E92" s="196" t="s">
        <v>44</v>
      </c>
      <c r="F92" s="196" t="s">
        <v>22</v>
      </c>
      <c r="G92" s="196" t="s">
        <v>21</v>
      </c>
      <c r="H92" s="197" t="s">
        <v>20</v>
      </c>
      <c r="I92" s="198"/>
      <c r="J92" s="199" t="s">
        <v>31</v>
      </c>
      <c r="K92" s="400">
        <f>K93</f>
        <v>4322.1000000000004</v>
      </c>
      <c r="L92" s="400">
        <f>L93</f>
        <v>4322.1000000000004</v>
      </c>
      <c r="M92" s="400">
        <f t="shared" si="4"/>
        <v>100</v>
      </c>
    </row>
    <row r="93" spans="2:13" ht="52.8">
      <c r="B93" s="195" t="s">
        <v>36</v>
      </c>
      <c r="C93" s="188" t="s">
        <v>22</v>
      </c>
      <c r="D93" s="188" t="s">
        <v>20</v>
      </c>
      <c r="E93" s="188" t="s">
        <v>44</v>
      </c>
      <c r="F93" s="188" t="s">
        <v>22</v>
      </c>
      <c r="G93" s="188" t="s">
        <v>125</v>
      </c>
      <c r="H93" s="189" t="s">
        <v>20</v>
      </c>
      <c r="I93" s="189"/>
      <c r="J93" s="200" t="s">
        <v>293</v>
      </c>
      <c r="K93" s="401">
        <f>K94</f>
        <v>4322.1000000000004</v>
      </c>
      <c r="L93" s="401">
        <f>L94</f>
        <v>4322.1000000000004</v>
      </c>
      <c r="M93" s="401">
        <f t="shared" si="4"/>
        <v>100</v>
      </c>
    </row>
    <row r="94" spans="2:13" ht="26.4">
      <c r="B94" s="195" t="s">
        <v>36</v>
      </c>
      <c r="C94" s="188" t="s">
        <v>22</v>
      </c>
      <c r="D94" s="188" t="s">
        <v>20</v>
      </c>
      <c r="E94" s="188" t="s">
        <v>44</v>
      </c>
      <c r="F94" s="188" t="s">
        <v>22</v>
      </c>
      <c r="G94" s="188" t="s">
        <v>125</v>
      </c>
      <c r="H94" s="189" t="s">
        <v>20</v>
      </c>
      <c r="I94" s="190" t="s">
        <v>206</v>
      </c>
      <c r="J94" s="201" t="s">
        <v>207</v>
      </c>
      <c r="K94" s="401">
        <v>4322.1000000000004</v>
      </c>
      <c r="L94" s="401">
        <v>4322.1000000000004</v>
      </c>
      <c r="M94" s="401">
        <f t="shared" si="4"/>
        <v>100</v>
      </c>
    </row>
    <row r="95" spans="2:13" ht="26.4">
      <c r="B95" s="35" t="s">
        <v>36</v>
      </c>
      <c r="C95" s="36" t="s">
        <v>22</v>
      </c>
      <c r="D95" s="36" t="s">
        <v>20</v>
      </c>
      <c r="E95" s="36" t="s">
        <v>44</v>
      </c>
      <c r="F95" s="36" t="s">
        <v>45</v>
      </c>
      <c r="G95" s="36" t="s">
        <v>21</v>
      </c>
      <c r="H95" s="25" t="s">
        <v>20</v>
      </c>
      <c r="I95" s="43"/>
      <c r="J95" s="44" t="s">
        <v>46</v>
      </c>
      <c r="K95" s="402">
        <v>5400</v>
      </c>
      <c r="L95" s="402">
        <v>5400</v>
      </c>
      <c r="M95" s="400">
        <f t="shared" si="4"/>
        <v>100</v>
      </c>
    </row>
    <row r="96" spans="2:13" ht="52.8">
      <c r="B96" s="18" t="s">
        <v>36</v>
      </c>
      <c r="C96" s="19" t="s">
        <v>22</v>
      </c>
      <c r="D96" s="19" t="s">
        <v>20</v>
      </c>
      <c r="E96" s="19" t="s">
        <v>44</v>
      </c>
      <c r="F96" s="19" t="s">
        <v>45</v>
      </c>
      <c r="G96" s="19" t="s">
        <v>125</v>
      </c>
      <c r="H96" s="20" t="s">
        <v>30</v>
      </c>
      <c r="I96" s="21"/>
      <c r="J96" s="22" t="s">
        <v>271</v>
      </c>
      <c r="K96" s="405">
        <v>5558.8</v>
      </c>
      <c r="L96" s="405">
        <v>5558.8</v>
      </c>
      <c r="M96" s="401">
        <f t="shared" si="4"/>
        <v>100</v>
      </c>
    </row>
    <row r="97" spans="2:13" ht="26.4">
      <c r="B97" s="18" t="s">
        <v>36</v>
      </c>
      <c r="C97" s="19" t="s">
        <v>22</v>
      </c>
      <c r="D97" s="19" t="s">
        <v>20</v>
      </c>
      <c r="E97" s="19" t="s">
        <v>44</v>
      </c>
      <c r="F97" s="19" t="s">
        <v>45</v>
      </c>
      <c r="G97" s="19" t="s">
        <v>125</v>
      </c>
      <c r="H97" s="20" t="s">
        <v>30</v>
      </c>
      <c r="I97" s="12" t="s">
        <v>206</v>
      </c>
      <c r="J97" s="13" t="s">
        <v>207</v>
      </c>
      <c r="K97" s="405">
        <v>5558.8</v>
      </c>
      <c r="L97" s="405">
        <v>5558.8</v>
      </c>
      <c r="M97" s="401">
        <f t="shared" si="4"/>
        <v>100</v>
      </c>
    </row>
    <row r="98" spans="2:13" ht="26.4">
      <c r="B98" s="30" t="s">
        <v>36</v>
      </c>
      <c r="C98" s="31" t="s">
        <v>22</v>
      </c>
      <c r="D98" s="31" t="s">
        <v>20</v>
      </c>
      <c r="E98" s="31" t="s">
        <v>47</v>
      </c>
      <c r="F98" s="31" t="s">
        <v>20</v>
      </c>
      <c r="G98" s="31" t="s">
        <v>21</v>
      </c>
      <c r="H98" s="32" t="s">
        <v>20</v>
      </c>
      <c r="I98" s="50"/>
      <c r="J98" s="94" t="s">
        <v>48</v>
      </c>
      <c r="K98" s="399">
        <f>K99+K108+K113</f>
        <v>21008.399999999998</v>
      </c>
      <c r="L98" s="399">
        <f>L99+L108+L113</f>
        <v>19076.100000000002</v>
      </c>
      <c r="M98" s="399">
        <f t="shared" si="4"/>
        <v>90.802250528360105</v>
      </c>
    </row>
    <row r="99" spans="2:13" ht="26.4">
      <c r="B99" s="301" t="s">
        <v>36</v>
      </c>
      <c r="C99" s="248" t="s">
        <v>22</v>
      </c>
      <c r="D99" s="248" t="s">
        <v>20</v>
      </c>
      <c r="E99" s="248" t="s">
        <v>47</v>
      </c>
      <c r="F99" s="248" t="s">
        <v>22</v>
      </c>
      <c r="G99" s="248" t="s">
        <v>21</v>
      </c>
      <c r="H99" s="249" t="s">
        <v>20</v>
      </c>
      <c r="I99" s="203"/>
      <c r="J99" s="225" t="s">
        <v>31</v>
      </c>
      <c r="K99" s="400">
        <f>K100+K104+K106</f>
        <v>8562.1</v>
      </c>
      <c r="L99" s="400">
        <f>L100+L104+L106</f>
        <v>8562.1</v>
      </c>
      <c r="M99" s="400">
        <f t="shared" si="4"/>
        <v>100</v>
      </c>
    </row>
    <row r="100" spans="2:13">
      <c r="B100" s="301" t="s">
        <v>36</v>
      </c>
      <c r="C100" s="248" t="s">
        <v>22</v>
      </c>
      <c r="D100" s="248" t="s">
        <v>20</v>
      </c>
      <c r="E100" s="248" t="s">
        <v>47</v>
      </c>
      <c r="F100" s="248" t="s">
        <v>22</v>
      </c>
      <c r="G100" s="248" t="s">
        <v>315</v>
      </c>
      <c r="H100" s="249" t="s">
        <v>20</v>
      </c>
      <c r="I100" s="214"/>
      <c r="J100" s="250" t="s">
        <v>316</v>
      </c>
      <c r="K100" s="401">
        <f>K102+K103+K101</f>
        <v>3643</v>
      </c>
      <c r="L100" s="401">
        <f>L102+L103+L101</f>
        <v>3643</v>
      </c>
      <c r="M100" s="401">
        <f t="shared" si="4"/>
        <v>100</v>
      </c>
    </row>
    <row r="101" spans="2:13">
      <c r="B101" s="301" t="s">
        <v>36</v>
      </c>
      <c r="C101" s="248" t="s">
        <v>22</v>
      </c>
      <c r="D101" s="248" t="s">
        <v>20</v>
      </c>
      <c r="E101" s="248" t="s">
        <v>47</v>
      </c>
      <c r="F101" s="248" t="s">
        <v>22</v>
      </c>
      <c r="G101" s="248" t="s">
        <v>315</v>
      </c>
      <c r="H101" s="249" t="s">
        <v>20</v>
      </c>
      <c r="I101" s="95" t="s">
        <v>203</v>
      </c>
      <c r="J101" s="96" t="s">
        <v>204</v>
      </c>
      <c r="K101" s="401">
        <v>51.4</v>
      </c>
      <c r="L101" s="401">
        <v>51.4</v>
      </c>
      <c r="M101" s="401">
        <f t="shared" si="4"/>
        <v>100</v>
      </c>
    </row>
    <row r="102" spans="2:13">
      <c r="B102" s="301" t="s">
        <v>36</v>
      </c>
      <c r="C102" s="248" t="s">
        <v>22</v>
      </c>
      <c r="D102" s="248" t="s">
        <v>20</v>
      </c>
      <c r="E102" s="248" t="s">
        <v>47</v>
      </c>
      <c r="F102" s="248" t="s">
        <v>22</v>
      </c>
      <c r="G102" s="248" t="s">
        <v>315</v>
      </c>
      <c r="H102" s="249" t="s">
        <v>20</v>
      </c>
      <c r="I102" s="214" t="s">
        <v>212</v>
      </c>
      <c r="J102" s="250" t="s">
        <v>317</v>
      </c>
      <c r="K102" s="401">
        <v>1055.5999999999999</v>
      </c>
      <c r="L102" s="401">
        <v>1055.5999999999999</v>
      </c>
      <c r="M102" s="401">
        <f t="shared" si="4"/>
        <v>100</v>
      </c>
    </row>
    <row r="103" spans="2:13" ht="26.4">
      <c r="B103" s="301" t="s">
        <v>36</v>
      </c>
      <c r="C103" s="248" t="s">
        <v>22</v>
      </c>
      <c r="D103" s="248" t="s">
        <v>20</v>
      </c>
      <c r="E103" s="248" t="s">
        <v>47</v>
      </c>
      <c r="F103" s="248" t="s">
        <v>22</v>
      </c>
      <c r="G103" s="248" t="s">
        <v>315</v>
      </c>
      <c r="H103" s="249" t="s">
        <v>20</v>
      </c>
      <c r="I103" s="251" t="s">
        <v>206</v>
      </c>
      <c r="J103" s="192" t="s">
        <v>207</v>
      </c>
      <c r="K103" s="401">
        <v>2536</v>
      </c>
      <c r="L103" s="401">
        <v>2536</v>
      </c>
      <c r="M103" s="401">
        <f t="shared" si="4"/>
        <v>100</v>
      </c>
    </row>
    <row r="104" spans="2:13" ht="26.4">
      <c r="B104" s="301" t="s">
        <v>36</v>
      </c>
      <c r="C104" s="248" t="s">
        <v>22</v>
      </c>
      <c r="D104" s="248" t="s">
        <v>20</v>
      </c>
      <c r="E104" s="248" t="s">
        <v>47</v>
      </c>
      <c r="F104" s="248" t="s">
        <v>22</v>
      </c>
      <c r="G104" s="248" t="s">
        <v>318</v>
      </c>
      <c r="H104" s="249" t="s">
        <v>20</v>
      </c>
      <c r="I104" s="249"/>
      <c r="J104" s="252" t="s">
        <v>319</v>
      </c>
      <c r="K104" s="401">
        <f>K105</f>
        <v>4026.4</v>
      </c>
      <c r="L104" s="401">
        <f>L105</f>
        <v>4026.4</v>
      </c>
      <c r="M104" s="401">
        <f t="shared" si="4"/>
        <v>100</v>
      </c>
    </row>
    <row r="105" spans="2:13" ht="26.4">
      <c r="B105" s="195" t="s">
        <v>36</v>
      </c>
      <c r="C105" s="188" t="s">
        <v>22</v>
      </c>
      <c r="D105" s="188" t="s">
        <v>20</v>
      </c>
      <c r="E105" s="248" t="s">
        <v>47</v>
      </c>
      <c r="F105" s="248" t="s">
        <v>22</v>
      </c>
      <c r="G105" s="248" t="s">
        <v>318</v>
      </c>
      <c r="H105" s="249" t="s">
        <v>20</v>
      </c>
      <c r="I105" s="249" t="s">
        <v>206</v>
      </c>
      <c r="J105" s="192" t="s">
        <v>207</v>
      </c>
      <c r="K105" s="401">
        <v>4026.4</v>
      </c>
      <c r="L105" s="401">
        <v>4026.4</v>
      </c>
      <c r="M105" s="401">
        <f t="shared" si="4"/>
        <v>100</v>
      </c>
    </row>
    <row r="106" spans="2:13" ht="26.4">
      <c r="B106" s="195" t="s">
        <v>36</v>
      </c>
      <c r="C106" s="188" t="s">
        <v>22</v>
      </c>
      <c r="D106" s="188" t="s">
        <v>20</v>
      </c>
      <c r="E106" s="188" t="s">
        <v>47</v>
      </c>
      <c r="F106" s="188" t="s">
        <v>22</v>
      </c>
      <c r="G106" s="188" t="s">
        <v>202</v>
      </c>
      <c r="H106" s="189" t="s">
        <v>20</v>
      </c>
      <c r="I106" s="249"/>
      <c r="J106" s="307" t="s">
        <v>361</v>
      </c>
      <c r="K106" s="401">
        <v>892.7</v>
      </c>
      <c r="L106" s="401">
        <v>892.7</v>
      </c>
      <c r="M106" s="401">
        <f t="shared" si="4"/>
        <v>100</v>
      </c>
    </row>
    <row r="107" spans="2:13" ht="26.4">
      <c r="B107" s="195" t="s">
        <v>36</v>
      </c>
      <c r="C107" s="188" t="s">
        <v>22</v>
      </c>
      <c r="D107" s="188" t="s">
        <v>20</v>
      </c>
      <c r="E107" s="188" t="s">
        <v>47</v>
      </c>
      <c r="F107" s="188" t="s">
        <v>22</v>
      </c>
      <c r="G107" s="188" t="s">
        <v>202</v>
      </c>
      <c r="H107" s="189" t="s">
        <v>20</v>
      </c>
      <c r="I107" s="249" t="s">
        <v>206</v>
      </c>
      <c r="J107" s="192" t="s">
        <v>207</v>
      </c>
      <c r="K107" s="401">
        <v>892.68</v>
      </c>
      <c r="L107" s="401">
        <v>892.68</v>
      </c>
      <c r="M107" s="401">
        <f t="shared" si="4"/>
        <v>100</v>
      </c>
    </row>
    <row r="108" spans="2:13">
      <c r="B108" s="35" t="s">
        <v>36</v>
      </c>
      <c r="C108" s="36" t="s">
        <v>22</v>
      </c>
      <c r="D108" s="36" t="s">
        <v>22</v>
      </c>
      <c r="E108" s="36" t="s">
        <v>47</v>
      </c>
      <c r="F108" s="36" t="s">
        <v>23</v>
      </c>
      <c r="G108" s="36" t="s">
        <v>21</v>
      </c>
      <c r="H108" s="25" t="s">
        <v>20</v>
      </c>
      <c r="I108" s="43"/>
      <c r="J108" s="44" t="s">
        <v>24</v>
      </c>
      <c r="K108" s="400">
        <f>K110+K112</f>
        <v>11424.5</v>
      </c>
      <c r="L108" s="400">
        <f>L110+L112</f>
        <v>9492.2000000000007</v>
      </c>
      <c r="M108" s="400">
        <f t="shared" si="4"/>
        <v>83.086349512013655</v>
      </c>
    </row>
    <row r="109" spans="2:13">
      <c r="B109" s="18" t="s">
        <v>36</v>
      </c>
      <c r="C109" s="19" t="s">
        <v>22</v>
      </c>
      <c r="D109" s="19" t="s">
        <v>20</v>
      </c>
      <c r="E109" s="19" t="s">
        <v>47</v>
      </c>
      <c r="F109" s="19" t="s">
        <v>23</v>
      </c>
      <c r="G109" s="19" t="s">
        <v>29</v>
      </c>
      <c r="H109" s="20" t="s">
        <v>30</v>
      </c>
      <c r="I109" s="43"/>
      <c r="J109" s="45" t="s">
        <v>12</v>
      </c>
      <c r="K109" s="401">
        <v>8370.1</v>
      </c>
      <c r="L109" s="401">
        <v>6438.4</v>
      </c>
      <c r="M109" s="401">
        <f t="shared" si="4"/>
        <v>76.92142268312206</v>
      </c>
    </row>
    <row r="110" spans="2:13" ht="26.4">
      <c r="B110" s="18" t="s">
        <v>36</v>
      </c>
      <c r="C110" s="19" t="s">
        <v>22</v>
      </c>
      <c r="D110" s="19" t="s">
        <v>20</v>
      </c>
      <c r="E110" s="19" t="s">
        <v>47</v>
      </c>
      <c r="F110" s="19" t="s">
        <v>23</v>
      </c>
      <c r="G110" s="19" t="s">
        <v>29</v>
      </c>
      <c r="H110" s="20" t="s">
        <v>30</v>
      </c>
      <c r="I110" s="12" t="s">
        <v>206</v>
      </c>
      <c r="J110" s="13" t="s">
        <v>207</v>
      </c>
      <c r="K110" s="401">
        <v>8370.1</v>
      </c>
      <c r="L110" s="401">
        <v>6438.4</v>
      </c>
      <c r="M110" s="401">
        <f t="shared" si="4"/>
        <v>76.92142268312206</v>
      </c>
    </row>
    <row r="111" spans="2:13">
      <c r="B111" s="18" t="s">
        <v>36</v>
      </c>
      <c r="C111" s="19" t="s">
        <v>22</v>
      </c>
      <c r="D111" s="19" t="s">
        <v>20</v>
      </c>
      <c r="E111" s="19" t="s">
        <v>47</v>
      </c>
      <c r="F111" s="19" t="s">
        <v>23</v>
      </c>
      <c r="G111" s="19" t="s">
        <v>37</v>
      </c>
      <c r="H111" s="20" t="s">
        <v>127</v>
      </c>
      <c r="I111" s="21"/>
      <c r="J111" s="22" t="s">
        <v>128</v>
      </c>
      <c r="K111" s="401">
        <v>3054.4</v>
      </c>
      <c r="L111" s="401">
        <v>3053.8</v>
      </c>
      <c r="M111" s="401">
        <f t="shared" si="4"/>
        <v>99.980356207438447</v>
      </c>
    </row>
    <row r="112" spans="2:13" ht="26.4">
      <c r="B112" s="18" t="s">
        <v>36</v>
      </c>
      <c r="C112" s="19" t="s">
        <v>22</v>
      </c>
      <c r="D112" s="19" t="s">
        <v>20</v>
      </c>
      <c r="E112" s="19" t="s">
        <v>47</v>
      </c>
      <c r="F112" s="19" t="s">
        <v>23</v>
      </c>
      <c r="G112" s="19" t="s">
        <v>37</v>
      </c>
      <c r="H112" s="20" t="s">
        <v>127</v>
      </c>
      <c r="I112" s="12" t="s">
        <v>206</v>
      </c>
      <c r="J112" s="13" t="s">
        <v>207</v>
      </c>
      <c r="K112" s="401">
        <v>3054.4</v>
      </c>
      <c r="L112" s="401">
        <v>3053.8</v>
      </c>
      <c r="M112" s="401">
        <f t="shared" si="4"/>
        <v>99.980356207438447</v>
      </c>
    </row>
    <row r="113" spans="2:15" ht="26.4">
      <c r="B113" s="213" t="s">
        <v>36</v>
      </c>
      <c r="C113" s="196" t="s">
        <v>22</v>
      </c>
      <c r="D113" s="196" t="s">
        <v>20</v>
      </c>
      <c r="E113" s="196" t="s">
        <v>47</v>
      </c>
      <c r="F113" s="196" t="s">
        <v>45</v>
      </c>
      <c r="G113" s="196" t="s">
        <v>21</v>
      </c>
      <c r="H113" s="197" t="s">
        <v>20</v>
      </c>
      <c r="I113" s="15"/>
      <c r="J113" s="44" t="s">
        <v>46</v>
      </c>
      <c r="K113" s="400">
        <f>K115+K117</f>
        <v>1021.8</v>
      </c>
      <c r="L113" s="400">
        <f>L115+L117</f>
        <v>1021.8</v>
      </c>
      <c r="M113" s="400">
        <f t="shared" si="4"/>
        <v>100</v>
      </c>
    </row>
    <row r="114" spans="2:15" ht="26.4">
      <c r="B114" s="301" t="s">
        <v>36</v>
      </c>
      <c r="C114" s="248" t="s">
        <v>22</v>
      </c>
      <c r="D114" s="248" t="s">
        <v>20</v>
      </c>
      <c r="E114" s="248" t="s">
        <v>47</v>
      </c>
      <c r="F114" s="248" t="s">
        <v>45</v>
      </c>
      <c r="G114" s="248" t="s">
        <v>318</v>
      </c>
      <c r="H114" s="249" t="s">
        <v>28</v>
      </c>
      <c r="I114" s="15"/>
      <c r="J114" s="252" t="s">
        <v>350</v>
      </c>
      <c r="K114" s="401">
        <v>1012.9</v>
      </c>
      <c r="L114" s="401">
        <v>1012.9</v>
      </c>
      <c r="M114" s="401">
        <f t="shared" si="4"/>
        <v>100</v>
      </c>
    </row>
    <row r="115" spans="2:15" ht="26.4">
      <c r="B115" s="301" t="s">
        <v>36</v>
      </c>
      <c r="C115" s="248" t="s">
        <v>22</v>
      </c>
      <c r="D115" s="248" t="s">
        <v>20</v>
      </c>
      <c r="E115" s="248" t="s">
        <v>47</v>
      </c>
      <c r="F115" s="248" t="s">
        <v>45</v>
      </c>
      <c r="G115" s="248" t="s">
        <v>318</v>
      </c>
      <c r="H115" s="249" t="s">
        <v>28</v>
      </c>
      <c r="I115" s="15">
        <v>600</v>
      </c>
      <c r="J115" s="13" t="s">
        <v>207</v>
      </c>
      <c r="K115" s="401">
        <v>1012.9</v>
      </c>
      <c r="L115" s="401">
        <v>1012.9</v>
      </c>
      <c r="M115" s="401">
        <f t="shared" si="4"/>
        <v>100</v>
      </c>
    </row>
    <row r="116" spans="2:15" ht="26.4">
      <c r="B116" s="195" t="s">
        <v>36</v>
      </c>
      <c r="C116" s="188" t="s">
        <v>22</v>
      </c>
      <c r="D116" s="188" t="s">
        <v>20</v>
      </c>
      <c r="E116" s="188" t="s">
        <v>47</v>
      </c>
      <c r="F116" s="188" t="s">
        <v>45</v>
      </c>
      <c r="G116" s="188" t="s">
        <v>202</v>
      </c>
      <c r="H116" s="189" t="s">
        <v>30</v>
      </c>
      <c r="I116" s="190"/>
      <c r="J116" s="250" t="s">
        <v>358</v>
      </c>
      <c r="K116" s="401">
        <v>8.9</v>
      </c>
      <c r="L116" s="401">
        <v>8.9</v>
      </c>
      <c r="M116" s="401">
        <f t="shared" si="4"/>
        <v>100</v>
      </c>
    </row>
    <row r="117" spans="2:15" ht="26.4">
      <c r="B117" s="195" t="s">
        <v>36</v>
      </c>
      <c r="C117" s="188" t="s">
        <v>22</v>
      </c>
      <c r="D117" s="188" t="s">
        <v>20</v>
      </c>
      <c r="E117" s="188" t="s">
        <v>47</v>
      </c>
      <c r="F117" s="188" t="s">
        <v>45</v>
      </c>
      <c r="G117" s="188" t="s">
        <v>202</v>
      </c>
      <c r="H117" s="189" t="s">
        <v>30</v>
      </c>
      <c r="I117" s="190">
        <v>600</v>
      </c>
      <c r="J117" s="250" t="s">
        <v>207</v>
      </c>
      <c r="K117" s="401">
        <v>8.9</v>
      </c>
      <c r="L117" s="401">
        <v>8.9</v>
      </c>
      <c r="M117" s="401">
        <f t="shared" si="4"/>
        <v>100</v>
      </c>
    </row>
    <row r="118" spans="2:15" ht="26.4">
      <c r="B118" s="212">
        <v>51</v>
      </c>
      <c r="C118" s="202" t="s">
        <v>40</v>
      </c>
      <c r="D118" s="202" t="s">
        <v>20</v>
      </c>
      <c r="E118" s="202" t="s">
        <v>20</v>
      </c>
      <c r="F118" s="202" t="s">
        <v>20</v>
      </c>
      <c r="G118" s="202" t="s">
        <v>21</v>
      </c>
      <c r="H118" s="203" t="s">
        <v>20</v>
      </c>
      <c r="I118" s="203"/>
      <c r="J118" s="378" t="s">
        <v>294</v>
      </c>
      <c r="K118" s="406">
        <f>K119</f>
        <v>3395.2</v>
      </c>
      <c r="L118" s="406">
        <f>L119</f>
        <v>1301.3</v>
      </c>
      <c r="M118" s="399">
        <f t="shared" si="4"/>
        <v>38.327639019792649</v>
      </c>
    </row>
    <row r="119" spans="2:15">
      <c r="B119" s="195">
        <v>51</v>
      </c>
      <c r="C119" s="188" t="s">
        <v>40</v>
      </c>
      <c r="D119" s="188" t="s">
        <v>295</v>
      </c>
      <c r="E119" s="188" t="s">
        <v>20</v>
      </c>
      <c r="F119" s="188" t="s">
        <v>20</v>
      </c>
      <c r="G119" s="188" t="s">
        <v>21</v>
      </c>
      <c r="H119" s="189" t="s">
        <v>20</v>
      </c>
      <c r="I119" s="15"/>
      <c r="J119" s="204" t="s">
        <v>296</v>
      </c>
      <c r="K119" s="404">
        <f>K120</f>
        <v>3395.2</v>
      </c>
      <c r="L119" s="404">
        <f>L120</f>
        <v>1301.3</v>
      </c>
      <c r="M119" s="401">
        <f t="shared" si="4"/>
        <v>38.327639019792649</v>
      </c>
    </row>
    <row r="120" spans="2:15" ht="26.4">
      <c r="B120" s="195">
        <v>51</v>
      </c>
      <c r="C120" s="188" t="s">
        <v>40</v>
      </c>
      <c r="D120" s="188" t="s">
        <v>295</v>
      </c>
      <c r="E120" s="188" t="s">
        <v>23</v>
      </c>
      <c r="F120" s="188" t="s">
        <v>20</v>
      </c>
      <c r="G120" s="188" t="s">
        <v>21</v>
      </c>
      <c r="H120" s="189" t="s">
        <v>20</v>
      </c>
      <c r="I120" s="15"/>
      <c r="J120" s="205" t="s">
        <v>297</v>
      </c>
      <c r="K120" s="404">
        <f>K121+K124+K127</f>
        <v>3395.2</v>
      </c>
      <c r="L120" s="404">
        <f>L121+L124+L127</f>
        <v>1301.3</v>
      </c>
      <c r="M120" s="401">
        <f t="shared" si="4"/>
        <v>38.327639019792649</v>
      </c>
    </row>
    <row r="121" spans="2:15">
      <c r="B121" s="195">
        <v>51</v>
      </c>
      <c r="C121" s="188" t="s">
        <v>40</v>
      </c>
      <c r="D121" s="188" t="s">
        <v>295</v>
      </c>
      <c r="E121" s="188" t="s">
        <v>23</v>
      </c>
      <c r="F121" s="188" t="s">
        <v>23</v>
      </c>
      <c r="G121" s="188" t="s">
        <v>21</v>
      </c>
      <c r="H121" s="189" t="s">
        <v>20</v>
      </c>
      <c r="I121" s="15"/>
      <c r="J121" s="93" t="s">
        <v>24</v>
      </c>
      <c r="K121" s="400">
        <v>3395.2</v>
      </c>
      <c r="L121" s="400">
        <v>1301.3</v>
      </c>
      <c r="M121" s="400">
        <f t="shared" si="4"/>
        <v>38.327639019792649</v>
      </c>
    </row>
    <row r="122" spans="2:15" ht="26.4">
      <c r="B122" s="195">
        <v>51</v>
      </c>
      <c r="C122" s="188" t="s">
        <v>40</v>
      </c>
      <c r="D122" s="188" t="s">
        <v>295</v>
      </c>
      <c r="E122" s="188" t="s">
        <v>23</v>
      </c>
      <c r="F122" s="188" t="s">
        <v>23</v>
      </c>
      <c r="G122" s="188" t="s">
        <v>27</v>
      </c>
      <c r="H122" s="189" t="s">
        <v>26</v>
      </c>
      <c r="I122" s="15"/>
      <c r="J122" s="206" t="s">
        <v>298</v>
      </c>
      <c r="K122" s="401">
        <v>3395.2</v>
      </c>
      <c r="L122" s="401">
        <v>1301.3</v>
      </c>
      <c r="M122" s="401">
        <f t="shared" si="4"/>
        <v>38.327639019792649</v>
      </c>
    </row>
    <row r="123" spans="2:15">
      <c r="B123" s="195">
        <v>51</v>
      </c>
      <c r="C123" s="188" t="s">
        <v>40</v>
      </c>
      <c r="D123" s="188" t="s">
        <v>295</v>
      </c>
      <c r="E123" s="188" t="s">
        <v>23</v>
      </c>
      <c r="F123" s="188" t="s">
        <v>23</v>
      </c>
      <c r="G123" s="188" t="s">
        <v>27</v>
      </c>
      <c r="H123" s="189" t="s">
        <v>26</v>
      </c>
      <c r="I123" s="207" t="s">
        <v>320</v>
      </c>
      <c r="J123" s="113" t="s">
        <v>210</v>
      </c>
      <c r="K123" s="401">
        <v>3395.2</v>
      </c>
      <c r="L123" s="401">
        <v>1301.3</v>
      </c>
      <c r="M123" s="401">
        <f t="shared" si="4"/>
        <v>38.327639019792649</v>
      </c>
    </row>
    <row r="124" spans="2:15" ht="26.4">
      <c r="B124" s="195">
        <v>51</v>
      </c>
      <c r="C124" s="188" t="s">
        <v>40</v>
      </c>
      <c r="D124" s="188" t="s">
        <v>295</v>
      </c>
      <c r="E124" s="188" t="s">
        <v>23</v>
      </c>
      <c r="F124" s="188" t="s">
        <v>22</v>
      </c>
      <c r="G124" s="188" t="s">
        <v>21</v>
      </c>
      <c r="H124" s="189" t="s">
        <v>20</v>
      </c>
      <c r="I124" s="15"/>
      <c r="J124" s="208" t="s">
        <v>31</v>
      </c>
      <c r="K124" s="400">
        <v>0</v>
      </c>
      <c r="L124" s="400">
        <v>0</v>
      </c>
      <c r="M124" s="400">
        <v>0</v>
      </c>
    </row>
    <row r="125" spans="2:15" ht="26.4">
      <c r="B125" s="195">
        <v>51</v>
      </c>
      <c r="C125" s="188" t="s">
        <v>40</v>
      </c>
      <c r="D125" s="188" t="s">
        <v>295</v>
      </c>
      <c r="E125" s="188" t="s">
        <v>23</v>
      </c>
      <c r="F125" s="188" t="s">
        <v>22</v>
      </c>
      <c r="G125" s="188" t="s">
        <v>299</v>
      </c>
      <c r="H125" s="189" t="s">
        <v>26</v>
      </c>
      <c r="I125" s="15"/>
      <c r="J125" s="211" t="s">
        <v>300</v>
      </c>
      <c r="K125" s="401">
        <v>0</v>
      </c>
      <c r="L125" s="401">
        <v>0</v>
      </c>
      <c r="M125" s="401">
        <v>0</v>
      </c>
    </row>
    <row r="126" spans="2:15">
      <c r="B126" s="195">
        <v>51</v>
      </c>
      <c r="C126" s="188" t="s">
        <v>40</v>
      </c>
      <c r="D126" s="188" t="s">
        <v>295</v>
      </c>
      <c r="E126" s="188" t="s">
        <v>23</v>
      </c>
      <c r="F126" s="188" t="s">
        <v>22</v>
      </c>
      <c r="G126" s="188" t="s">
        <v>299</v>
      </c>
      <c r="H126" s="189" t="s">
        <v>20</v>
      </c>
      <c r="I126" s="207" t="s">
        <v>320</v>
      </c>
      <c r="J126" s="113" t="s">
        <v>210</v>
      </c>
      <c r="K126" s="401">
        <v>0</v>
      </c>
      <c r="L126" s="401">
        <v>0</v>
      </c>
      <c r="M126" s="401">
        <v>0</v>
      </c>
    </row>
    <row r="127" spans="2:15" ht="31.5" customHeight="1">
      <c r="B127" s="195">
        <v>51</v>
      </c>
      <c r="C127" s="188" t="s">
        <v>40</v>
      </c>
      <c r="D127" s="188" t="s">
        <v>295</v>
      </c>
      <c r="E127" s="188" t="s">
        <v>23</v>
      </c>
      <c r="F127" s="188" t="s">
        <v>43</v>
      </c>
      <c r="G127" s="188" t="s">
        <v>21</v>
      </c>
      <c r="H127" s="189" t="s">
        <v>20</v>
      </c>
      <c r="I127" s="15"/>
      <c r="J127" s="210" t="s">
        <v>93</v>
      </c>
      <c r="K127" s="401">
        <v>0</v>
      </c>
      <c r="L127" s="401">
        <v>0</v>
      </c>
      <c r="M127" s="400">
        <v>0</v>
      </c>
      <c r="O127" s="391"/>
    </row>
    <row r="128" spans="2:15" ht="39.6">
      <c r="B128" s="195">
        <v>51</v>
      </c>
      <c r="C128" s="188" t="s">
        <v>40</v>
      </c>
      <c r="D128" s="188" t="s">
        <v>295</v>
      </c>
      <c r="E128" s="188" t="s">
        <v>23</v>
      </c>
      <c r="F128" s="188" t="s">
        <v>43</v>
      </c>
      <c r="G128" s="188" t="s">
        <v>301</v>
      </c>
      <c r="H128" s="189" t="s">
        <v>20</v>
      </c>
      <c r="I128" s="15"/>
      <c r="J128" s="211" t="s">
        <v>302</v>
      </c>
      <c r="K128" s="401">
        <v>0</v>
      </c>
      <c r="L128" s="401">
        <v>0</v>
      </c>
      <c r="M128" s="401">
        <v>0</v>
      </c>
    </row>
    <row r="129" spans="2:13">
      <c r="B129" s="195">
        <v>51</v>
      </c>
      <c r="C129" s="188" t="s">
        <v>40</v>
      </c>
      <c r="D129" s="188" t="s">
        <v>295</v>
      </c>
      <c r="E129" s="188" t="s">
        <v>23</v>
      </c>
      <c r="F129" s="188" t="s">
        <v>43</v>
      </c>
      <c r="G129" s="188" t="s">
        <v>301</v>
      </c>
      <c r="H129" s="189" t="s">
        <v>20</v>
      </c>
      <c r="I129" s="207" t="s">
        <v>320</v>
      </c>
      <c r="J129" s="113" t="s">
        <v>210</v>
      </c>
      <c r="K129" s="401">
        <v>0</v>
      </c>
      <c r="L129" s="401">
        <v>0</v>
      </c>
      <c r="M129" s="401">
        <v>0</v>
      </c>
    </row>
    <row r="130" spans="2:13">
      <c r="B130" s="30">
        <v>51</v>
      </c>
      <c r="C130" s="31" t="s">
        <v>49</v>
      </c>
      <c r="D130" s="31" t="s">
        <v>20</v>
      </c>
      <c r="E130" s="31" t="s">
        <v>20</v>
      </c>
      <c r="F130" s="31" t="s">
        <v>20</v>
      </c>
      <c r="G130" s="31" t="s">
        <v>21</v>
      </c>
      <c r="H130" s="32" t="s">
        <v>20</v>
      </c>
      <c r="I130" s="50"/>
      <c r="J130" s="63" t="s">
        <v>13</v>
      </c>
      <c r="K130" s="399">
        <f>K134+K131+K148</f>
        <v>12701</v>
      </c>
      <c r="L130" s="399">
        <f>L134+L131+L148</f>
        <v>11995.9</v>
      </c>
      <c r="M130" s="399">
        <f t="shared" si="4"/>
        <v>94.448468624517758</v>
      </c>
    </row>
    <row r="131" spans="2:13" ht="26.4">
      <c r="B131" s="238" t="s">
        <v>36</v>
      </c>
      <c r="C131" s="231" t="s">
        <v>49</v>
      </c>
      <c r="D131" s="231" t="s">
        <v>20</v>
      </c>
      <c r="E131" s="231" t="s">
        <v>20</v>
      </c>
      <c r="F131" s="231" t="s">
        <v>22</v>
      </c>
      <c r="G131" s="231" t="s">
        <v>202</v>
      </c>
      <c r="H131" s="198" t="s">
        <v>20</v>
      </c>
      <c r="I131" s="197"/>
      <c r="J131" s="225" t="s">
        <v>31</v>
      </c>
      <c r="K131" s="401">
        <f>K132</f>
        <v>376.3</v>
      </c>
      <c r="L131" s="401">
        <f>L132</f>
        <v>376.3</v>
      </c>
      <c r="M131" s="401">
        <f t="shared" si="4"/>
        <v>100</v>
      </c>
    </row>
    <row r="132" spans="2:13" ht="26.4">
      <c r="B132" s="195" t="s">
        <v>36</v>
      </c>
      <c r="C132" s="188" t="s">
        <v>49</v>
      </c>
      <c r="D132" s="188" t="s">
        <v>20</v>
      </c>
      <c r="E132" s="188" t="s">
        <v>20</v>
      </c>
      <c r="F132" s="188" t="s">
        <v>22</v>
      </c>
      <c r="G132" s="188" t="s">
        <v>202</v>
      </c>
      <c r="H132" s="189" t="s">
        <v>20</v>
      </c>
      <c r="I132" s="249"/>
      <c r="J132" s="307" t="s">
        <v>361</v>
      </c>
      <c r="K132" s="401">
        <v>376.3</v>
      </c>
      <c r="L132" s="401">
        <v>376.3</v>
      </c>
      <c r="M132" s="401">
        <f t="shared" si="4"/>
        <v>100</v>
      </c>
    </row>
    <row r="133" spans="2:13" ht="39.6">
      <c r="B133" s="195">
        <v>51</v>
      </c>
      <c r="C133" s="188" t="s">
        <v>49</v>
      </c>
      <c r="D133" s="188" t="s">
        <v>20</v>
      </c>
      <c r="E133" s="188" t="s">
        <v>20</v>
      </c>
      <c r="F133" s="188" t="s">
        <v>22</v>
      </c>
      <c r="G133" s="188" t="s">
        <v>202</v>
      </c>
      <c r="H133" s="189" t="s">
        <v>20</v>
      </c>
      <c r="I133" s="189" t="s">
        <v>214</v>
      </c>
      <c r="J133" s="192" t="s">
        <v>362</v>
      </c>
      <c r="K133" s="401">
        <v>376.3</v>
      </c>
      <c r="L133" s="401">
        <v>376.3</v>
      </c>
      <c r="M133" s="401">
        <f t="shared" si="4"/>
        <v>100</v>
      </c>
    </row>
    <row r="134" spans="2:13">
      <c r="B134" s="35">
        <v>51</v>
      </c>
      <c r="C134" s="36" t="s">
        <v>49</v>
      </c>
      <c r="D134" s="36" t="s">
        <v>20</v>
      </c>
      <c r="E134" s="36" t="s">
        <v>20</v>
      </c>
      <c r="F134" s="36" t="s">
        <v>23</v>
      </c>
      <c r="G134" s="36" t="s">
        <v>21</v>
      </c>
      <c r="H134" s="25" t="s">
        <v>20</v>
      </c>
      <c r="I134" s="25"/>
      <c r="J134" s="93" t="s">
        <v>24</v>
      </c>
      <c r="K134" s="400">
        <f>K138+K141+K135+K145</f>
        <v>12320.900000000001</v>
      </c>
      <c r="L134" s="400">
        <f>L138+L141+L135+L145</f>
        <v>11615.800000000001</v>
      </c>
      <c r="M134" s="400">
        <f t="shared" si="4"/>
        <v>94.277203775698197</v>
      </c>
    </row>
    <row r="135" spans="2:13">
      <c r="B135" s="18">
        <v>51</v>
      </c>
      <c r="C135" s="19" t="s">
        <v>49</v>
      </c>
      <c r="D135" s="19" t="s">
        <v>20</v>
      </c>
      <c r="E135" s="19" t="s">
        <v>20</v>
      </c>
      <c r="F135" s="19" t="s">
        <v>23</v>
      </c>
      <c r="G135" s="19" t="s">
        <v>29</v>
      </c>
      <c r="H135" s="20" t="s">
        <v>51</v>
      </c>
      <c r="I135" s="20"/>
      <c r="J135" s="76" t="s">
        <v>14</v>
      </c>
      <c r="K135" s="401">
        <f>K136+K137</f>
        <v>3073.2000000000003</v>
      </c>
      <c r="L135" s="401">
        <f>L136+L137</f>
        <v>2977.2000000000003</v>
      </c>
      <c r="M135" s="401">
        <f t="shared" si="4"/>
        <v>96.876220226474032</v>
      </c>
    </row>
    <row r="136" spans="2:13" ht="39.6">
      <c r="B136" s="18">
        <v>51</v>
      </c>
      <c r="C136" s="19" t="s">
        <v>49</v>
      </c>
      <c r="D136" s="19" t="s">
        <v>20</v>
      </c>
      <c r="E136" s="19" t="s">
        <v>20</v>
      </c>
      <c r="F136" s="19" t="s">
        <v>23</v>
      </c>
      <c r="G136" s="19" t="s">
        <v>29</v>
      </c>
      <c r="H136" s="20" t="s">
        <v>51</v>
      </c>
      <c r="I136" s="95" t="s">
        <v>214</v>
      </c>
      <c r="J136" s="96" t="s">
        <v>215</v>
      </c>
      <c r="K136" s="401">
        <v>2891.9</v>
      </c>
      <c r="L136" s="401">
        <v>2885.9</v>
      </c>
      <c r="M136" s="401">
        <f t="shared" si="4"/>
        <v>99.792523946194549</v>
      </c>
    </row>
    <row r="137" spans="2:13">
      <c r="B137" s="58">
        <v>51</v>
      </c>
      <c r="C137" s="59" t="s">
        <v>49</v>
      </c>
      <c r="D137" s="59" t="s">
        <v>20</v>
      </c>
      <c r="E137" s="59" t="s">
        <v>20</v>
      </c>
      <c r="F137" s="59" t="s">
        <v>23</v>
      </c>
      <c r="G137" s="59" t="s">
        <v>29</v>
      </c>
      <c r="H137" s="20" t="s">
        <v>51</v>
      </c>
      <c r="I137" s="91" t="s">
        <v>203</v>
      </c>
      <c r="J137" s="28" t="s">
        <v>204</v>
      </c>
      <c r="K137" s="401">
        <v>181.3</v>
      </c>
      <c r="L137" s="401">
        <v>91.3</v>
      </c>
      <c r="M137" s="401">
        <f t="shared" si="4"/>
        <v>50.35852178709321</v>
      </c>
    </row>
    <row r="138" spans="2:13">
      <c r="B138" s="18">
        <v>51</v>
      </c>
      <c r="C138" s="19" t="s">
        <v>49</v>
      </c>
      <c r="D138" s="19" t="s">
        <v>20</v>
      </c>
      <c r="E138" s="19" t="s">
        <v>20</v>
      </c>
      <c r="F138" s="19" t="s">
        <v>23</v>
      </c>
      <c r="G138" s="19" t="s">
        <v>87</v>
      </c>
      <c r="H138" s="20" t="s">
        <v>50</v>
      </c>
      <c r="I138" s="20"/>
      <c r="J138" s="76" t="s">
        <v>16</v>
      </c>
      <c r="K138" s="401">
        <f>K139+K140</f>
        <v>2650.7</v>
      </c>
      <c r="L138" s="401">
        <f>L139+L140</f>
        <v>2626.7</v>
      </c>
      <c r="M138" s="401">
        <f t="shared" si="4"/>
        <v>99.094578790508166</v>
      </c>
    </row>
    <row r="139" spans="2:13" ht="39.6">
      <c r="B139" s="18">
        <v>51</v>
      </c>
      <c r="C139" s="19" t="s">
        <v>49</v>
      </c>
      <c r="D139" s="19" t="s">
        <v>20</v>
      </c>
      <c r="E139" s="19" t="s">
        <v>20</v>
      </c>
      <c r="F139" s="19" t="s">
        <v>23</v>
      </c>
      <c r="G139" s="19" t="s">
        <v>87</v>
      </c>
      <c r="H139" s="20" t="s">
        <v>50</v>
      </c>
      <c r="I139" s="95" t="s">
        <v>214</v>
      </c>
      <c r="J139" s="96" t="s">
        <v>215</v>
      </c>
      <c r="K139" s="401">
        <v>2458.6999999999998</v>
      </c>
      <c r="L139" s="401">
        <v>2458.6999999999998</v>
      </c>
      <c r="M139" s="401">
        <f t="shared" si="4"/>
        <v>100</v>
      </c>
    </row>
    <row r="140" spans="2:13">
      <c r="B140" s="18">
        <v>51</v>
      </c>
      <c r="C140" s="19" t="s">
        <v>49</v>
      </c>
      <c r="D140" s="19" t="s">
        <v>20</v>
      </c>
      <c r="E140" s="19" t="s">
        <v>20</v>
      </c>
      <c r="F140" s="19" t="s">
        <v>23</v>
      </c>
      <c r="G140" s="19" t="s">
        <v>87</v>
      </c>
      <c r="H140" s="20" t="s">
        <v>50</v>
      </c>
      <c r="I140" s="95" t="s">
        <v>203</v>
      </c>
      <c r="J140" s="96" t="s">
        <v>204</v>
      </c>
      <c r="K140" s="401">
        <v>192</v>
      </c>
      <c r="L140" s="401">
        <v>168</v>
      </c>
      <c r="M140" s="401">
        <f t="shared" ref="M140:M203" si="5">L140/K140*100</f>
        <v>87.5</v>
      </c>
    </row>
    <row r="141" spans="2:13">
      <c r="B141" s="18">
        <v>51</v>
      </c>
      <c r="C141" s="19" t="s">
        <v>49</v>
      </c>
      <c r="D141" s="19" t="s">
        <v>20</v>
      </c>
      <c r="E141" s="19" t="s">
        <v>20</v>
      </c>
      <c r="F141" s="19" t="s">
        <v>23</v>
      </c>
      <c r="G141" s="19" t="s">
        <v>88</v>
      </c>
      <c r="H141" s="20" t="s">
        <v>50</v>
      </c>
      <c r="I141" s="20"/>
      <c r="J141" s="76" t="s">
        <v>17</v>
      </c>
      <c r="K141" s="401">
        <f>K142+K143+K144</f>
        <v>6265.5</v>
      </c>
      <c r="L141" s="401">
        <f>L142+L143+L144</f>
        <v>5711</v>
      </c>
      <c r="M141" s="401">
        <f t="shared" si="5"/>
        <v>91.149948128640972</v>
      </c>
    </row>
    <row r="142" spans="2:13" ht="39.6">
      <c r="B142" s="18">
        <v>51</v>
      </c>
      <c r="C142" s="19" t="s">
        <v>49</v>
      </c>
      <c r="D142" s="19" t="s">
        <v>20</v>
      </c>
      <c r="E142" s="19" t="s">
        <v>20</v>
      </c>
      <c r="F142" s="19" t="s">
        <v>23</v>
      </c>
      <c r="G142" s="19" t="s">
        <v>88</v>
      </c>
      <c r="H142" s="20" t="s">
        <v>50</v>
      </c>
      <c r="I142" s="95" t="s">
        <v>214</v>
      </c>
      <c r="J142" s="96" t="s">
        <v>215</v>
      </c>
      <c r="K142" s="401">
        <v>4558.5</v>
      </c>
      <c r="L142" s="401">
        <v>4558.5</v>
      </c>
      <c r="M142" s="401">
        <f t="shared" si="5"/>
        <v>100</v>
      </c>
    </row>
    <row r="143" spans="2:13">
      <c r="B143" s="18">
        <v>51</v>
      </c>
      <c r="C143" s="19" t="s">
        <v>49</v>
      </c>
      <c r="D143" s="19" t="s">
        <v>20</v>
      </c>
      <c r="E143" s="19" t="s">
        <v>20</v>
      </c>
      <c r="F143" s="19" t="s">
        <v>23</v>
      </c>
      <c r="G143" s="19" t="s">
        <v>88</v>
      </c>
      <c r="H143" s="20" t="s">
        <v>50</v>
      </c>
      <c r="I143" s="95" t="s">
        <v>203</v>
      </c>
      <c r="J143" s="96" t="s">
        <v>204</v>
      </c>
      <c r="K143" s="401">
        <v>1695.9</v>
      </c>
      <c r="L143" s="401">
        <v>1141.4000000000001</v>
      </c>
      <c r="M143" s="401">
        <f t="shared" si="5"/>
        <v>67.303496668435642</v>
      </c>
    </row>
    <row r="144" spans="2:13">
      <c r="B144" s="18">
        <v>51</v>
      </c>
      <c r="C144" s="19" t="s">
        <v>49</v>
      </c>
      <c r="D144" s="19" t="s">
        <v>20</v>
      </c>
      <c r="E144" s="19" t="s">
        <v>20</v>
      </c>
      <c r="F144" s="19" t="s">
        <v>23</v>
      </c>
      <c r="G144" s="19" t="s">
        <v>88</v>
      </c>
      <c r="H144" s="20" t="s">
        <v>50</v>
      </c>
      <c r="I144" s="253" t="s">
        <v>216</v>
      </c>
      <c r="J144" s="243" t="s">
        <v>211</v>
      </c>
      <c r="K144" s="401">
        <v>11.1</v>
      </c>
      <c r="L144" s="401">
        <v>11.1</v>
      </c>
      <c r="M144" s="401">
        <f t="shared" si="5"/>
        <v>100</v>
      </c>
    </row>
    <row r="145" spans="2:13">
      <c r="B145" s="195" t="s">
        <v>36</v>
      </c>
      <c r="C145" s="188" t="s">
        <v>49</v>
      </c>
      <c r="D145" s="188" t="s">
        <v>20</v>
      </c>
      <c r="E145" s="188" t="s">
        <v>20</v>
      </c>
      <c r="F145" s="188" t="s">
        <v>23</v>
      </c>
      <c r="G145" s="188" t="s">
        <v>37</v>
      </c>
      <c r="H145" s="189" t="s">
        <v>127</v>
      </c>
      <c r="I145" s="214"/>
      <c r="J145" s="191" t="s">
        <v>198</v>
      </c>
      <c r="K145" s="401">
        <f>K146+K147</f>
        <v>331.5</v>
      </c>
      <c r="L145" s="401">
        <f>L146+L147</f>
        <v>300.90000000000003</v>
      </c>
      <c r="M145" s="401">
        <f t="shared" si="5"/>
        <v>90.769230769230774</v>
      </c>
    </row>
    <row r="146" spans="2:13">
      <c r="B146" s="195" t="s">
        <v>36</v>
      </c>
      <c r="C146" s="188" t="s">
        <v>49</v>
      </c>
      <c r="D146" s="188" t="s">
        <v>20</v>
      </c>
      <c r="E146" s="188" t="s">
        <v>20</v>
      </c>
      <c r="F146" s="188" t="s">
        <v>23</v>
      </c>
      <c r="G146" s="188" t="s">
        <v>37</v>
      </c>
      <c r="H146" s="189" t="s">
        <v>127</v>
      </c>
      <c r="I146" s="214" t="s">
        <v>203</v>
      </c>
      <c r="J146" s="192" t="s">
        <v>204</v>
      </c>
      <c r="K146" s="401">
        <v>285</v>
      </c>
      <c r="L146" s="401">
        <v>284.3</v>
      </c>
      <c r="M146" s="401">
        <f t="shared" si="5"/>
        <v>99.754385964912288</v>
      </c>
    </row>
    <row r="147" spans="2:13">
      <c r="B147" s="195" t="s">
        <v>36</v>
      </c>
      <c r="C147" s="188" t="s">
        <v>49</v>
      </c>
      <c r="D147" s="188" t="s">
        <v>20</v>
      </c>
      <c r="E147" s="188" t="s">
        <v>20</v>
      </c>
      <c r="F147" s="188" t="s">
        <v>23</v>
      </c>
      <c r="G147" s="188" t="s">
        <v>37</v>
      </c>
      <c r="H147" s="189" t="s">
        <v>127</v>
      </c>
      <c r="I147" s="253" t="s">
        <v>216</v>
      </c>
      <c r="J147" s="243" t="s">
        <v>211</v>
      </c>
      <c r="K147" s="401">
        <v>46.5</v>
      </c>
      <c r="L147" s="401">
        <v>16.600000000000001</v>
      </c>
      <c r="M147" s="401">
        <f t="shared" si="5"/>
        <v>35.6989247311828</v>
      </c>
    </row>
    <row r="148" spans="2:13" ht="26.4">
      <c r="B148" s="229" t="s">
        <v>36</v>
      </c>
      <c r="C148" s="230" t="s">
        <v>49</v>
      </c>
      <c r="D148" s="230" t="s">
        <v>20</v>
      </c>
      <c r="E148" s="230" t="s">
        <v>20</v>
      </c>
      <c r="F148" s="230" t="s">
        <v>45</v>
      </c>
      <c r="G148" s="231" t="s">
        <v>202</v>
      </c>
      <c r="H148" s="198" t="s">
        <v>50</v>
      </c>
      <c r="I148" s="226"/>
      <c r="J148" s="233" t="s">
        <v>46</v>
      </c>
      <c r="K148" s="400">
        <v>3.8</v>
      </c>
      <c r="L148" s="400">
        <v>3.8</v>
      </c>
      <c r="M148" s="401">
        <f t="shared" si="5"/>
        <v>100</v>
      </c>
    </row>
    <row r="149" spans="2:13" ht="26.4">
      <c r="B149" s="229" t="s">
        <v>36</v>
      </c>
      <c r="C149" s="230" t="s">
        <v>49</v>
      </c>
      <c r="D149" s="230" t="s">
        <v>20</v>
      </c>
      <c r="E149" s="230" t="s">
        <v>20</v>
      </c>
      <c r="F149" s="230" t="s">
        <v>45</v>
      </c>
      <c r="G149" s="231" t="s">
        <v>202</v>
      </c>
      <c r="H149" s="198" t="s">
        <v>50</v>
      </c>
      <c r="I149" s="198"/>
      <c r="J149" s="236" t="s">
        <v>358</v>
      </c>
      <c r="K149" s="403">
        <v>3.8</v>
      </c>
      <c r="L149" s="403">
        <v>3.8</v>
      </c>
      <c r="M149" s="401">
        <f t="shared" si="5"/>
        <v>100</v>
      </c>
    </row>
    <row r="150" spans="2:13" ht="39.6">
      <c r="B150" s="314" t="s">
        <v>36</v>
      </c>
      <c r="C150" s="315" t="s">
        <v>49</v>
      </c>
      <c r="D150" s="315" t="s">
        <v>20</v>
      </c>
      <c r="E150" s="315" t="s">
        <v>20</v>
      </c>
      <c r="F150" s="315" t="s">
        <v>45</v>
      </c>
      <c r="G150" s="316" t="s">
        <v>202</v>
      </c>
      <c r="H150" s="317" t="s">
        <v>50</v>
      </c>
      <c r="I150" s="379">
        <v>100</v>
      </c>
      <c r="J150" s="250" t="s">
        <v>215</v>
      </c>
      <c r="K150" s="407">
        <v>3.8</v>
      </c>
      <c r="L150" s="407">
        <v>3.8</v>
      </c>
      <c r="M150" s="401">
        <f t="shared" si="5"/>
        <v>100</v>
      </c>
    </row>
    <row r="151" spans="2:13" ht="52.8">
      <c r="B151" s="30" t="s">
        <v>52</v>
      </c>
      <c r="C151" s="31" t="s">
        <v>20</v>
      </c>
      <c r="D151" s="31" t="s">
        <v>20</v>
      </c>
      <c r="E151" s="31" t="s">
        <v>20</v>
      </c>
      <c r="F151" s="31" t="s">
        <v>20</v>
      </c>
      <c r="G151" s="31" t="s">
        <v>21</v>
      </c>
      <c r="H151" s="32" t="s">
        <v>20</v>
      </c>
      <c r="I151" s="32"/>
      <c r="J151" s="79" t="s">
        <v>145</v>
      </c>
      <c r="K151" s="408">
        <f>K152+K227+K238+K243</f>
        <v>157667.09999999998</v>
      </c>
      <c r="L151" s="408">
        <f>L152+L227+L238+L243</f>
        <v>146367.80000000002</v>
      </c>
      <c r="M151" s="399">
        <f t="shared" si="5"/>
        <v>92.833444643809671</v>
      </c>
    </row>
    <row r="152" spans="2:13" ht="26.4">
      <c r="B152" s="30" t="s">
        <v>52</v>
      </c>
      <c r="C152" s="31" t="s">
        <v>22</v>
      </c>
      <c r="D152" s="31" t="s">
        <v>20</v>
      </c>
      <c r="E152" s="31" t="s">
        <v>20</v>
      </c>
      <c r="F152" s="31" t="s">
        <v>20</v>
      </c>
      <c r="G152" s="31" t="s">
        <v>21</v>
      </c>
      <c r="H152" s="32" t="s">
        <v>20</v>
      </c>
      <c r="I152" s="32"/>
      <c r="J152" s="79" t="s">
        <v>146</v>
      </c>
      <c r="K152" s="409">
        <f>K153+K160+K209+K219</f>
        <v>138951.9</v>
      </c>
      <c r="L152" s="409">
        <f>L153+L160+L209+L219</f>
        <v>128974.50000000001</v>
      </c>
      <c r="M152" s="399">
        <f t="shared" si="5"/>
        <v>92.819529635794851</v>
      </c>
    </row>
    <row r="153" spans="2:13" ht="26.4">
      <c r="B153" s="30" t="s">
        <v>52</v>
      </c>
      <c r="C153" s="31" t="s">
        <v>22</v>
      </c>
      <c r="D153" s="31" t="s">
        <v>20</v>
      </c>
      <c r="E153" s="31" t="s">
        <v>22</v>
      </c>
      <c r="F153" s="31" t="s">
        <v>20</v>
      </c>
      <c r="G153" s="31" t="s">
        <v>21</v>
      </c>
      <c r="H153" s="32" t="s">
        <v>20</v>
      </c>
      <c r="I153" s="32"/>
      <c r="J153" s="33" t="s">
        <v>195</v>
      </c>
      <c r="K153" s="408">
        <f>K154+K157</f>
        <v>2297.6999999999998</v>
      </c>
      <c r="L153" s="408">
        <f>L154+L157</f>
        <v>1855.6</v>
      </c>
      <c r="M153" s="399">
        <f t="shared" si="5"/>
        <v>80.759019889454677</v>
      </c>
    </row>
    <row r="154" spans="2:13" ht="26.4">
      <c r="B154" s="35" t="s">
        <v>52</v>
      </c>
      <c r="C154" s="36" t="s">
        <v>22</v>
      </c>
      <c r="D154" s="36" t="s">
        <v>20</v>
      </c>
      <c r="E154" s="36" t="s">
        <v>22</v>
      </c>
      <c r="F154" s="36" t="s">
        <v>22</v>
      </c>
      <c r="G154" s="36" t="s">
        <v>21</v>
      </c>
      <c r="H154" s="25" t="s">
        <v>20</v>
      </c>
      <c r="I154" s="97"/>
      <c r="J154" s="98" t="s">
        <v>31</v>
      </c>
      <c r="K154" s="410">
        <f>K155</f>
        <v>476.2</v>
      </c>
      <c r="L154" s="410">
        <f>L155</f>
        <v>475.8</v>
      </c>
      <c r="M154" s="400">
        <f t="shared" si="5"/>
        <v>99.916001679966399</v>
      </c>
    </row>
    <row r="155" spans="2:13" ht="39.6">
      <c r="B155" s="18" t="s">
        <v>52</v>
      </c>
      <c r="C155" s="19" t="s">
        <v>22</v>
      </c>
      <c r="D155" s="19" t="s">
        <v>20</v>
      </c>
      <c r="E155" s="19" t="s">
        <v>22</v>
      </c>
      <c r="F155" s="19" t="s">
        <v>22</v>
      </c>
      <c r="G155" s="19" t="s">
        <v>97</v>
      </c>
      <c r="H155" s="20" t="s">
        <v>20</v>
      </c>
      <c r="I155" s="99"/>
      <c r="J155" s="34" t="s">
        <v>98</v>
      </c>
      <c r="K155" s="407">
        <f t="shared" ref="K155:L155" si="6">K156</f>
        <v>476.2</v>
      </c>
      <c r="L155" s="407">
        <f t="shared" si="6"/>
        <v>475.8</v>
      </c>
      <c r="M155" s="401">
        <f t="shared" si="5"/>
        <v>99.916001679966399</v>
      </c>
    </row>
    <row r="156" spans="2:13">
      <c r="B156" s="18" t="s">
        <v>52</v>
      </c>
      <c r="C156" s="19" t="s">
        <v>22</v>
      </c>
      <c r="D156" s="19" t="s">
        <v>20</v>
      </c>
      <c r="E156" s="19" t="s">
        <v>22</v>
      </c>
      <c r="F156" s="19" t="s">
        <v>22</v>
      </c>
      <c r="G156" s="19" t="s">
        <v>97</v>
      </c>
      <c r="H156" s="20" t="s">
        <v>20</v>
      </c>
      <c r="I156" s="38" t="s">
        <v>203</v>
      </c>
      <c r="J156" s="100" t="s">
        <v>204</v>
      </c>
      <c r="K156" s="407">
        <v>476.2</v>
      </c>
      <c r="L156" s="407">
        <v>475.8</v>
      </c>
      <c r="M156" s="401">
        <f t="shared" si="5"/>
        <v>99.916001679966399</v>
      </c>
    </row>
    <row r="157" spans="2:13">
      <c r="B157" s="35" t="s">
        <v>52</v>
      </c>
      <c r="C157" s="36" t="s">
        <v>22</v>
      </c>
      <c r="D157" s="36" t="s">
        <v>20</v>
      </c>
      <c r="E157" s="36" t="s">
        <v>22</v>
      </c>
      <c r="F157" s="36" t="s">
        <v>23</v>
      </c>
      <c r="G157" s="36" t="s">
        <v>21</v>
      </c>
      <c r="H157" s="25" t="s">
        <v>20</v>
      </c>
      <c r="I157" s="25"/>
      <c r="J157" s="37" t="s">
        <v>24</v>
      </c>
      <c r="K157" s="410">
        <f>K159</f>
        <v>1821.5</v>
      </c>
      <c r="L157" s="410">
        <f>L159</f>
        <v>1379.8</v>
      </c>
      <c r="M157" s="400">
        <f t="shared" si="5"/>
        <v>75.750754872357945</v>
      </c>
    </row>
    <row r="158" spans="2:13">
      <c r="B158" s="18" t="s">
        <v>52</v>
      </c>
      <c r="C158" s="19" t="s">
        <v>22</v>
      </c>
      <c r="D158" s="19" t="s">
        <v>20</v>
      </c>
      <c r="E158" s="19" t="s">
        <v>22</v>
      </c>
      <c r="F158" s="19" t="s">
        <v>23</v>
      </c>
      <c r="G158" s="19" t="s">
        <v>25</v>
      </c>
      <c r="H158" s="20" t="s">
        <v>26</v>
      </c>
      <c r="I158" s="99"/>
      <c r="J158" s="101" t="s">
        <v>162</v>
      </c>
      <c r="K158" s="407">
        <v>1821.5</v>
      </c>
      <c r="L158" s="407">
        <v>1379.8</v>
      </c>
      <c r="M158" s="401">
        <f t="shared" si="5"/>
        <v>75.750754872357945</v>
      </c>
    </row>
    <row r="159" spans="2:13">
      <c r="B159" s="18" t="s">
        <v>52</v>
      </c>
      <c r="C159" s="19" t="s">
        <v>22</v>
      </c>
      <c r="D159" s="19" t="s">
        <v>20</v>
      </c>
      <c r="E159" s="19" t="s">
        <v>22</v>
      </c>
      <c r="F159" s="19" t="s">
        <v>23</v>
      </c>
      <c r="G159" s="19" t="s">
        <v>25</v>
      </c>
      <c r="H159" s="20" t="s">
        <v>26</v>
      </c>
      <c r="I159" s="38" t="s">
        <v>203</v>
      </c>
      <c r="J159" s="100" t="s">
        <v>204</v>
      </c>
      <c r="K159" s="407">
        <v>1821.5</v>
      </c>
      <c r="L159" s="407">
        <v>1379.8</v>
      </c>
      <c r="M159" s="401">
        <f t="shared" si="5"/>
        <v>75.750754872357945</v>
      </c>
    </row>
    <row r="160" spans="2:13">
      <c r="B160" s="30" t="s">
        <v>52</v>
      </c>
      <c r="C160" s="31" t="s">
        <v>22</v>
      </c>
      <c r="D160" s="31" t="s">
        <v>20</v>
      </c>
      <c r="E160" s="31" t="s">
        <v>23</v>
      </c>
      <c r="F160" s="31" t="s">
        <v>20</v>
      </c>
      <c r="G160" s="31" t="s">
        <v>21</v>
      </c>
      <c r="H160" s="32" t="s">
        <v>20</v>
      </c>
      <c r="I160" s="32"/>
      <c r="J160" s="33" t="s">
        <v>153</v>
      </c>
      <c r="K160" s="409">
        <f>K166+K161+K198+K201</f>
        <v>133133.4</v>
      </c>
      <c r="L160" s="409">
        <f>L166+L161+L198+L201</f>
        <v>123832.40000000001</v>
      </c>
      <c r="M160" s="411">
        <f t="shared" si="5"/>
        <v>93.013774154344446</v>
      </c>
    </row>
    <row r="161" spans="2:13" ht="26.4">
      <c r="B161" s="238" t="s">
        <v>52</v>
      </c>
      <c r="C161" s="231" t="s">
        <v>22</v>
      </c>
      <c r="D161" s="231" t="s">
        <v>20</v>
      </c>
      <c r="E161" s="231" t="s">
        <v>23</v>
      </c>
      <c r="F161" s="231" t="s">
        <v>22</v>
      </c>
      <c r="G161" s="231" t="s">
        <v>21</v>
      </c>
      <c r="H161" s="198" t="s">
        <v>20</v>
      </c>
      <c r="I161" s="203"/>
      <c r="J161" s="239" t="s">
        <v>31</v>
      </c>
      <c r="K161" s="410">
        <f>K162+K164</f>
        <v>56103.9</v>
      </c>
      <c r="L161" s="410">
        <f>L162+L164</f>
        <v>51552.2</v>
      </c>
      <c r="M161" s="400">
        <f t="shared" si="5"/>
        <v>91.887016767105308</v>
      </c>
    </row>
    <row r="162" spans="2:13" ht="26.4">
      <c r="B162" s="195" t="s">
        <v>52</v>
      </c>
      <c r="C162" s="188" t="s">
        <v>22</v>
      </c>
      <c r="D162" s="188" t="s">
        <v>20</v>
      </c>
      <c r="E162" s="188" t="s">
        <v>23</v>
      </c>
      <c r="F162" s="188" t="s">
        <v>22</v>
      </c>
      <c r="G162" s="188" t="s">
        <v>321</v>
      </c>
      <c r="H162" s="189" t="s">
        <v>20</v>
      </c>
      <c r="I162" s="249"/>
      <c r="J162" s="254" t="s">
        <v>379</v>
      </c>
      <c r="K162" s="407">
        <v>56103.9</v>
      </c>
      <c r="L162" s="412">
        <v>51552.2</v>
      </c>
      <c r="M162" s="401">
        <f t="shared" si="5"/>
        <v>91.887016767105308</v>
      </c>
    </row>
    <row r="163" spans="2:13">
      <c r="B163" s="195" t="s">
        <v>52</v>
      </c>
      <c r="C163" s="188" t="s">
        <v>22</v>
      </c>
      <c r="D163" s="188" t="s">
        <v>20</v>
      </c>
      <c r="E163" s="188" t="s">
        <v>23</v>
      </c>
      <c r="F163" s="188" t="s">
        <v>22</v>
      </c>
      <c r="G163" s="188" t="s">
        <v>321</v>
      </c>
      <c r="H163" s="189" t="s">
        <v>20</v>
      </c>
      <c r="I163" s="189" t="s">
        <v>203</v>
      </c>
      <c r="J163" s="255" t="s">
        <v>204</v>
      </c>
      <c r="K163" s="407">
        <v>56103.9</v>
      </c>
      <c r="L163" s="407">
        <v>51552.2</v>
      </c>
      <c r="M163" s="401">
        <f t="shared" si="5"/>
        <v>91.887016767105308</v>
      </c>
    </row>
    <row r="164" spans="2:13" ht="39.6">
      <c r="B164" s="195" t="s">
        <v>52</v>
      </c>
      <c r="C164" s="188" t="s">
        <v>22</v>
      </c>
      <c r="D164" s="188" t="s">
        <v>20</v>
      </c>
      <c r="E164" s="188" t="s">
        <v>23</v>
      </c>
      <c r="F164" s="188" t="s">
        <v>22</v>
      </c>
      <c r="G164" s="188" t="s">
        <v>322</v>
      </c>
      <c r="H164" s="189" t="s">
        <v>20</v>
      </c>
      <c r="I164" s="249"/>
      <c r="J164" s="243" t="s">
        <v>323</v>
      </c>
      <c r="K164" s="407">
        <v>0</v>
      </c>
      <c r="L164" s="407">
        <v>0</v>
      </c>
      <c r="M164" s="401">
        <v>0</v>
      </c>
    </row>
    <row r="165" spans="2:13">
      <c r="B165" s="195" t="s">
        <v>52</v>
      </c>
      <c r="C165" s="188" t="s">
        <v>22</v>
      </c>
      <c r="D165" s="188" t="s">
        <v>20</v>
      </c>
      <c r="E165" s="188" t="s">
        <v>23</v>
      </c>
      <c r="F165" s="188" t="s">
        <v>22</v>
      </c>
      <c r="G165" s="188" t="s">
        <v>322</v>
      </c>
      <c r="H165" s="189" t="s">
        <v>20</v>
      </c>
      <c r="I165" s="189" t="s">
        <v>203</v>
      </c>
      <c r="J165" s="255" t="s">
        <v>204</v>
      </c>
      <c r="K165" s="407">
        <v>0</v>
      </c>
      <c r="L165" s="407">
        <v>0</v>
      </c>
      <c r="M165" s="401">
        <v>0</v>
      </c>
    </row>
    <row r="166" spans="2:13">
      <c r="B166" s="35" t="s">
        <v>52</v>
      </c>
      <c r="C166" s="36" t="s">
        <v>22</v>
      </c>
      <c r="D166" s="36" t="s">
        <v>20</v>
      </c>
      <c r="E166" s="36" t="s">
        <v>23</v>
      </c>
      <c r="F166" s="36" t="s">
        <v>23</v>
      </c>
      <c r="G166" s="36" t="s">
        <v>21</v>
      </c>
      <c r="H166" s="25" t="s">
        <v>20</v>
      </c>
      <c r="I166" s="25"/>
      <c r="J166" s="37" t="s">
        <v>24</v>
      </c>
      <c r="K166" s="410">
        <f>K168+K172+K174+K175+K178+K181+K183+K186+K189+K191+K193+K195+K197</f>
        <v>59721.5</v>
      </c>
      <c r="L166" s="410">
        <f>L167+L169+L171+L173+L175+L178+L180+L184+L186+L190+L192+L182+L188+L194+L196</f>
        <v>55232.299999999996</v>
      </c>
      <c r="M166" s="400">
        <f t="shared" si="5"/>
        <v>92.483109098063508</v>
      </c>
    </row>
    <row r="167" spans="2:13">
      <c r="B167" s="18" t="s">
        <v>52</v>
      </c>
      <c r="C167" s="19" t="s">
        <v>22</v>
      </c>
      <c r="D167" s="19" t="s">
        <v>20</v>
      </c>
      <c r="E167" s="19" t="s">
        <v>23</v>
      </c>
      <c r="F167" s="19" t="s">
        <v>23</v>
      </c>
      <c r="G167" s="19" t="s">
        <v>25</v>
      </c>
      <c r="H167" s="20" t="s">
        <v>26</v>
      </c>
      <c r="I167" s="102"/>
      <c r="J167" s="101" t="s">
        <v>163</v>
      </c>
      <c r="K167" s="407">
        <v>12760</v>
      </c>
      <c r="L167" s="407">
        <v>12196.8</v>
      </c>
      <c r="M167" s="401">
        <f t="shared" si="5"/>
        <v>95.586206896551715</v>
      </c>
    </row>
    <row r="168" spans="2:13">
      <c r="B168" s="18" t="s">
        <v>52</v>
      </c>
      <c r="C168" s="19" t="s">
        <v>22</v>
      </c>
      <c r="D168" s="19" t="s">
        <v>20</v>
      </c>
      <c r="E168" s="19" t="s">
        <v>23</v>
      </c>
      <c r="F168" s="19" t="s">
        <v>23</v>
      </c>
      <c r="G168" s="19" t="s">
        <v>25</v>
      </c>
      <c r="H168" s="20" t="s">
        <v>26</v>
      </c>
      <c r="I168" s="77" t="s">
        <v>203</v>
      </c>
      <c r="J168" s="78" t="s">
        <v>204</v>
      </c>
      <c r="K168" s="407">
        <v>12760</v>
      </c>
      <c r="L168" s="407">
        <v>12196.8</v>
      </c>
      <c r="M168" s="401">
        <f t="shared" si="5"/>
        <v>95.586206896551715</v>
      </c>
    </row>
    <row r="169" spans="2:13" ht="26.4">
      <c r="B169" s="18" t="s">
        <v>52</v>
      </c>
      <c r="C169" s="19" t="s">
        <v>22</v>
      </c>
      <c r="D169" s="19" t="s">
        <v>20</v>
      </c>
      <c r="E169" s="19" t="s">
        <v>23</v>
      </c>
      <c r="F169" s="19" t="s">
        <v>23</v>
      </c>
      <c r="G169" s="19" t="s">
        <v>27</v>
      </c>
      <c r="H169" s="20" t="s">
        <v>26</v>
      </c>
      <c r="I169" s="102"/>
      <c r="J169" s="101" t="s">
        <v>165</v>
      </c>
      <c r="K169" s="407">
        <v>0</v>
      </c>
      <c r="L169" s="407">
        <v>0</v>
      </c>
      <c r="M169" s="401">
        <v>0</v>
      </c>
    </row>
    <row r="170" spans="2:13">
      <c r="B170" s="18" t="s">
        <v>52</v>
      </c>
      <c r="C170" s="19" t="s">
        <v>22</v>
      </c>
      <c r="D170" s="19" t="s">
        <v>20</v>
      </c>
      <c r="E170" s="19" t="s">
        <v>23</v>
      </c>
      <c r="F170" s="19" t="s">
        <v>23</v>
      </c>
      <c r="G170" s="19" t="s">
        <v>27</v>
      </c>
      <c r="H170" s="20" t="s">
        <v>26</v>
      </c>
      <c r="I170" s="77" t="s">
        <v>203</v>
      </c>
      <c r="J170" s="78" t="s">
        <v>204</v>
      </c>
      <c r="K170" s="407">
        <v>0</v>
      </c>
      <c r="L170" s="407">
        <v>0</v>
      </c>
      <c r="M170" s="401">
        <v>0</v>
      </c>
    </row>
    <row r="171" spans="2:13">
      <c r="B171" s="18" t="s">
        <v>52</v>
      </c>
      <c r="C171" s="19" t="s">
        <v>22</v>
      </c>
      <c r="D171" s="19" t="s">
        <v>20</v>
      </c>
      <c r="E171" s="19" t="s">
        <v>23</v>
      </c>
      <c r="F171" s="19" t="s">
        <v>23</v>
      </c>
      <c r="G171" s="19" t="s">
        <v>29</v>
      </c>
      <c r="H171" s="20" t="s">
        <v>30</v>
      </c>
      <c r="I171" s="102"/>
      <c r="J171" s="103" t="s">
        <v>205</v>
      </c>
      <c r="K171" s="407">
        <v>829.4</v>
      </c>
      <c r="L171" s="407">
        <v>10</v>
      </c>
      <c r="M171" s="401">
        <f t="shared" si="5"/>
        <v>1.2056908608632746</v>
      </c>
    </row>
    <row r="172" spans="2:13" ht="26.4">
      <c r="B172" s="18" t="s">
        <v>52</v>
      </c>
      <c r="C172" s="19" t="s">
        <v>22</v>
      </c>
      <c r="D172" s="19" t="s">
        <v>20</v>
      </c>
      <c r="E172" s="19" t="s">
        <v>23</v>
      </c>
      <c r="F172" s="19" t="s">
        <v>23</v>
      </c>
      <c r="G172" s="19" t="s">
        <v>29</v>
      </c>
      <c r="H172" s="20" t="s">
        <v>30</v>
      </c>
      <c r="I172" s="12" t="s">
        <v>206</v>
      </c>
      <c r="J172" s="13" t="s">
        <v>207</v>
      </c>
      <c r="K172" s="407">
        <v>829.4</v>
      </c>
      <c r="L172" s="407">
        <v>10</v>
      </c>
      <c r="M172" s="401">
        <f t="shared" si="5"/>
        <v>1.2056908608632746</v>
      </c>
    </row>
    <row r="173" spans="2:13">
      <c r="B173" s="18" t="s">
        <v>52</v>
      </c>
      <c r="C173" s="19" t="s">
        <v>22</v>
      </c>
      <c r="D173" s="19" t="s">
        <v>20</v>
      </c>
      <c r="E173" s="19" t="s">
        <v>23</v>
      </c>
      <c r="F173" s="19" t="s">
        <v>23</v>
      </c>
      <c r="G173" s="19" t="s">
        <v>37</v>
      </c>
      <c r="H173" s="20" t="s">
        <v>213</v>
      </c>
      <c r="I173" s="99"/>
      <c r="J173" s="104" t="s">
        <v>154</v>
      </c>
      <c r="K173" s="407">
        <v>12827</v>
      </c>
      <c r="L173" s="407">
        <v>12190.5</v>
      </c>
      <c r="M173" s="401">
        <f t="shared" si="5"/>
        <v>95.037810867700941</v>
      </c>
    </row>
    <row r="174" spans="2:13" ht="26.4">
      <c r="B174" s="18" t="s">
        <v>52</v>
      </c>
      <c r="C174" s="19" t="s">
        <v>22</v>
      </c>
      <c r="D174" s="19" t="s">
        <v>20</v>
      </c>
      <c r="E174" s="19" t="s">
        <v>23</v>
      </c>
      <c r="F174" s="19" t="s">
        <v>23</v>
      </c>
      <c r="G174" s="19" t="s">
        <v>37</v>
      </c>
      <c r="H174" s="20" t="s">
        <v>30</v>
      </c>
      <c r="I174" s="12" t="s">
        <v>206</v>
      </c>
      <c r="J174" s="13" t="s">
        <v>207</v>
      </c>
      <c r="K174" s="407">
        <v>12827</v>
      </c>
      <c r="L174" s="407">
        <v>12190.5</v>
      </c>
      <c r="M174" s="401">
        <f t="shared" si="5"/>
        <v>95.037810867700941</v>
      </c>
    </row>
    <row r="175" spans="2:13">
      <c r="B175" s="18" t="s">
        <v>52</v>
      </c>
      <c r="C175" s="19" t="s">
        <v>22</v>
      </c>
      <c r="D175" s="19" t="s">
        <v>20</v>
      </c>
      <c r="E175" s="19" t="s">
        <v>23</v>
      </c>
      <c r="F175" s="19" t="s">
        <v>23</v>
      </c>
      <c r="G175" s="19" t="s">
        <v>38</v>
      </c>
      <c r="H175" s="20" t="s">
        <v>127</v>
      </c>
      <c r="I175" s="38"/>
      <c r="J175" s="105" t="s">
        <v>198</v>
      </c>
      <c r="K175" s="407">
        <f>K176+K177</f>
        <v>15168.5</v>
      </c>
      <c r="L175" s="407">
        <f>L176+L177</f>
        <v>15167.8</v>
      </c>
      <c r="M175" s="401">
        <f t="shared" si="5"/>
        <v>99.995385173220825</v>
      </c>
    </row>
    <row r="176" spans="2:13">
      <c r="B176" s="18" t="s">
        <v>52</v>
      </c>
      <c r="C176" s="19" t="s">
        <v>22</v>
      </c>
      <c r="D176" s="19" t="s">
        <v>20</v>
      </c>
      <c r="E176" s="19" t="s">
        <v>23</v>
      </c>
      <c r="F176" s="19" t="s">
        <v>23</v>
      </c>
      <c r="G176" s="19" t="s">
        <v>38</v>
      </c>
      <c r="H176" s="20" t="s">
        <v>127</v>
      </c>
      <c r="I176" s="39" t="s">
        <v>203</v>
      </c>
      <c r="J176" s="40" t="s">
        <v>204</v>
      </c>
      <c r="K176" s="407">
        <v>12913.6</v>
      </c>
      <c r="L176" s="407">
        <v>12913.4</v>
      </c>
      <c r="M176" s="401">
        <f t="shared" si="5"/>
        <v>99.998451245198851</v>
      </c>
    </row>
    <row r="177" spans="2:13">
      <c r="B177" s="18" t="s">
        <v>52</v>
      </c>
      <c r="C177" s="19" t="s">
        <v>22</v>
      </c>
      <c r="D177" s="19" t="s">
        <v>20</v>
      </c>
      <c r="E177" s="19" t="s">
        <v>23</v>
      </c>
      <c r="F177" s="19" t="s">
        <v>23</v>
      </c>
      <c r="G177" s="19" t="s">
        <v>38</v>
      </c>
      <c r="H177" s="20" t="s">
        <v>127</v>
      </c>
      <c r="I177" s="253" t="s">
        <v>216</v>
      </c>
      <c r="J177" s="243" t="s">
        <v>211</v>
      </c>
      <c r="K177" s="407">
        <v>2254.9</v>
      </c>
      <c r="L177" s="407">
        <v>2254.4</v>
      </c>
      <c r="M177" s="401">
        <f t="shared" si="5"/>
        <v>99.97782606767484</v>
      </c>
    </row>
    <row r="178" spans="2:13" ht="34.5" customHeight="1">
      <c r="B178" s="18" t="s">
        <v>52</v>
      </c>
      <c r="C178" s="19" t="s">
        <v>22</v>
      </c>
      <c r="D178" s="19" t="s">
        <v>20</v>
      </c>
      <c r="E178" s="19" t="s">
        <v>23</v>
      </c>
      <c r="F178" s="19" t="s">
        <v>23</v>
      </c>
      <c r="G178" s="19" t="s">
        <v>230</v>
      </c>
      <c r="H178" s="20" t="s">
        <v>26</v>
      </c>
      <c r="I178" s="102"/>
      <c r="J178" s="101" t="s">
        <v>378</v>
      </c>
      <c r="K178" s="407">
        <f>K179</f>
        <v>2808</v>
      </c>
      <c r="L178" s="407">
        <f>L179</f>
        <v>2351.6999999999998</v>
      </c>
      <c r="M178" s="401">
        <f t="shared" si="5"/>
        <v>83.749999999999986</v>
      </c>
    </row>
    <row r="179" spans="2:13">
      <c r="B179" s="18" t="s">
        <v>52</v>
      </c>
      <c r="C179" s="19" t="s">
        <v>22</v>
      </c>
      <c r="D179" s="19" t="s">
        <v>20</v>
      </c>
      <c r="E179" s="19" t="s">
        <v>23</v>
      </c>
      <c r="F179" s="19" t="s">
        <v>23</v>
      </c>
      <c r="G179" s="19" t="s">
        <v>230</v>
      </c>
      <c r="H179" s="20" t="s">
        <v>26</v>
      </c>
      <c r="I179" s="77" t="s">
        <v>203</v>
      </c>
      <c r="J179" s="78" t="s">
        <v>204</v>
      </c>
      <c r="K179" s="407">
        <v>2808</v>
      </c>
      <c r="L179" s="407">
        <v>2351.6999999999998</v>
      </c>
      <c r="M179" s="401">
        <f t="shared" si="5"/>
        <v>83.749999999999986</v>
      </c>
    </row>
    <row r="180" spans="2:13">
      <c r="B180" s="18" t="s">
        <v>52</v>
      </c>
      <c r="C180" s="19" t="s">
        <v>22</v>
      </c>
      <c r="D180" s="19" t="s">
        <v>20</v>
      </c>
      <c r="E180" s="19" t="s">
        <v>23</v>
      </c>
      <c r="F180" s="19" t="s">
        <v>23</v>
      </c>
      <c r="G180" s="19" t="s">
        <v>53</v>
      </c>
      <c r="H180" s="20" t="s">
        <v>30</v>
      </c>
      <c r="I180" s="99"/>
      <c r="J180" s="104" t="s">
        <v>197</v>
      </c>
      <c r="K180" s="407">
        <v>605</v>
      </c>
      <c r="L180" s="407">
        <v>587.4</v>
      </c>
      <c r="M180" s="401">
        <f t="shared" si="5"/>
        <v>97.090909090909079</v>
      </c>
    </row>
    <row r="181" spans="2:13" ht="26.4">
      <c r="B181" s="18" t="s">
        <v>52</v>
      </c>
      <c r="C181" s="19" t="s">
        <v>22</v>
      </c>
      <c r="D181" s="19" t="s">
        <v>20</v>
      </c>
      <c r="E181" s="19" t="s">
        <v>23</v>
      </c>
      <c r="F181" s="19" t="s">
        <v>23</v>
      </c>
      <c r="G181" s="19" t="s">
        <v>53</v>
      </c>
      <c r="H181" s="20" t="s">
        <v>30</v>
      </c>
      <c r="I181" s="12" t="s">
        <v>206</v>
      </c>
      <c r="J181" s="13" t="s">
        <v>207</v>
      </c>
      <c r="K181" s="407">
        <v>605</v>
      </c>
      <c r="L181" s="407">
        <v>587.4</v>
      </c>
      <c r="M181" s="401">
        <f t="shared" si="5"/>
        <v>97.090909090909079</v>
      </c>
    </row>
    <row r="182" spans="2:13">
      <c r="B182" s="195" t="s">
        <v>52</v>
      </c>
      <c r="C182" s="188" t="s">
        <v>22</v>
      </c>
      <c r="D182" s="188" t="s">
        <v>20</v>
      </c>
      <c r="E182" s="188" t="s">
        <v>23</v>
      </c>
      <c r="F182" s="188" t="s">
        <v>23</v>
      </c>
      <c r="G182" s="188" t="s">
        <v>324</v>
      </c>
      <c r="H182" s="189" t="s">
        <v>127</v>
      </c>
      <c r="I182" s="190"/>
      <c r="J182" s="191" t="s">
        <v>198</v>
      </c>
      <c r="K182" s="407">
        <v>388.6</v>
      </c>
      <c r="L182" s="407">
        <v>388.6</v>
      </c>
      <c r="M182" s="401">
        <f t="shared" si="5"/>
        <v>100</v>
      </c>
    </row>
    <row r="183" spans="2:13" ht="26.4">
      <c r="B183" s="195" t="s">
        <v>52</v>
      </c>
      <c r="C183" s="188" t="s">
        <v>22</v>
      </c>
      <c r="D183" s="188" t="s">
        <v>20</v>
      </c>
      <c r="E183" s="188" t="s">
        <v>23</v>
      </c>
      <c r="F183" s="188" t="s">
        <v>23</v>
      </c>
      <c r="G183" s="188" t="s">
        <v>324</v>
      </c>
      <c r="H183" s="189" t="s">
        <v>127</v>
      </c>
      <c r="I183" s="256" t="s">
        <v>206</v>
      </c>
      <c r="J183" s="192" t="s">
        <v>207</v>
      </c>
      <c r="K183" s="407">
        <v>388.6</v>
      </c>
      <c r="L183" s="407">
        <v>388.6</v>
      </c>
      <c r="M183" s="401">
        <f t="shared" si="5"/>
        <v>100</v>
      </c>
    </row>
    <row r="184" spans="2:13" ht="26.4">
      <c r="B184" s="18" t="s">
        <v>52</v>
      </c>
      <c r="C184" s="19" t="s">
        <v>22</v>
      </c>
      <c r="D184" s="19" t="s">
        <v>20</v>
      </c>
      <c r="E184" s="19" t="s">
        <v>23</v>
      </c>
      <c r="F184" s="19" t="s">
        <v>23</v>
      </c>
      <c r="G184" s="19" t="s">
        <v>228</v>
      </c>
      <c r="H184" s="20" t="s">
        <v>26</v>
      </c>
      <c r="I184" s="38"/>
      <c r="J184" s="106" t="s">
        <v>404</v>
      </c>
      <c r="K184" s="407">
        <v>0</v>
      </c>
      <c r="L184" s="407">
        <v>0</v>
      </c>
      <c r="M184" s="401">
        <v>0</v>
      </c>
    </row>
    <row r="185" spans="2:13">
      <c r="B185" s="18" t="s">
        <v>52</v>
      </c>
      <c r="C185" s="19" t="s">
        <v>22</v>
      </c>
      <c r="D185" s="19" t="s">
        <v>20</v>
      </c>
      <c r="E185" s="19" t="s">
        <v>23</v>
      </c>
      <c r="F185" s="19" t="s">
        <v>23</v>
      </c>
      <c r="G185" s="19" t="s">
        <v>228</v>
      </c>
      <c r="H185" s="20" t="s">
        <v>26</v>
      </c>
      <c r="I185" s="39" t="s">
        <v>203</v>
      </c>
      <c r="J185" s="40" t="s">
        <v>204</v>
      </c>
      <c r="K185" s="407">
        <v>0</v>
      </c>
      <c r="L185" s="407">
        <v>0</v>
      </c>
      <c r="M185" s="401">
        <v>0</v>
      </c>
    </row>
    <row r="186" spans="2:13" ht="26.4">
      <c r="B186" s="18" t="s">
        <v>52</v>
      </c>
      <c r="C186" s="19" t="s">
        <v>22</v>
      </c>
      <c r="D186" s="19" t="s">
        <v>20</v>
      </c>
      <c r="E186" s="19" t="s">
        <v>23</v>
      </c>
      <c r="F186" s="19" t="s">
        <v>23</v>
      </c>
      <c r="G186" s="19" t="s">
        <v>256</v>
      </c>
      <c r="H186" s="20" t="s">
        <v>213</v>
      </c>
      <c r="I186" s="99"/>
      <c r="J186" s="104" t="s">
        <v>259</v>
      </c>
      <c r="K186" s="407">
        <v>550</v>
      </c>
      <c r="L186" s="407">
        <v>372</v>
      </c>
      <c r="M186" s="401">
        <f t="shared" si="5"/>
        <v>67.63636363636364</v>
      </c>
    </row>
    <row r="187" spans="2:13" ht="26.4">
      <c r="B187" s="18" t="s">
        <v>52</v>
      </c>
      <c r="C187" s="19" t="s">
        <v>22</v>
      </c>
      <c r="D187" s="19" t="s">
        <v>20</v>
      </c>
      <c r="E187" s="19" t="s">
        <v>23</v>
      </c>
      <c r="F187" s="19" t="s">
        <v>23</v>
      </c>
      <c r="G187" s="19" t="s">
        <v>256</v>
      </c>
      <c r="H187" s="20" t="s">
        <v>30</v>
      </c>
      <c r="I187" s="12" t="s">
        <v>206</v>
      </c>
      <c r="J187" s="13" t="s">
        <v>207</v>
      </c>
      <c r="K187" s="407">
        <v>550</v>
      </c>
      <c r="L187" s="407">
        <v>372</v>
      </c>
      <c r="M187" s="401">
        <f t="shared" si="5"/>
        <v>67.63636363636364</v>
      </c>
    </row>
    <row r="188" spans="2:13">
      <c r="B188" s="18" t="s">
        <v>52</v>
      </c>
      <c r="C188" s="19" t="s">
        <v>22</v>
      </c>
      <c r="D188" s="19" t="s">
        <v>20</v>
      </c>
      <c r="E188" s="19" t="s">
        <v>23</v>
      </c>
      <c r="F188" s="19" t="s">
        <v>23</v>
      </c>
      <c r="G188" s="19" t="s">
        <v>256</v>
      </c>
      <c r="H188" s="20" t="s">
        <v>26</v>
      </c>
      <c r="I188" s="99"/>
      <c r="J188" s="104" t="s">
        <v>380</v>
      </c>
      <c r="K188" s="407">
        <v>1471</v>
      </c>
      <c r="L188" s="407">
        <v>1310</v>
      </c>
      <c r="M188" s="401">
        <f t="shared" si="5"/>
        <v>89.055064581917065</v>
      </c>
    </row>
    <row r="189" spans="2:13">
      <c r="B189" s="18" t="s">
        <v>52</v>
      </c>
      <c r="C189" s="19" t="s">
        <v>22</v>
      </c>
      <c r="D189" s="19" t="s">
        <v>20</v>
      </c>
      <c r="E189" s="19" t="s">
        <v>23</v>
      </c>
      <c r="F189" s="19" t="s">
        <v>23</v>
      </c>
      <c r="G189" s="19" t="s">
        <v>256</v>
      </c>
      <c r="H189" s="20" t="s">
        <v>26</v>
      </c>
      <c r="I189" s="257" t="s">
        <v>203</v>
      </c>
      <c r="J189" s="258" t="s">
        <v>204</v>
      </c>
      <c r="K189" s="407">
        <v>1471</v>
      </c>
      <c r="L189" s="407">
        <v>1310</v>
      </c>
      <c r="M189" s="401">
        <f t="shared" si="5"/>
        <v>89.055064581917065</v>
      </c>
    </row>
    <row r="190" spans="2:13" ht="26.4">
      <c r="B190" s="18" t="s">
        <v>52</v>
      </c>
      <c r="C190" s="19" t="s">
        <v>22</v>
      </c>
      <c r="D190" s="19" t="s">
        <v>20</v>
      </c>
      <c r="E190" s="19" t="s">
        <v>23</v>
      </c>
      <c r="F190" s="19" t="s">
        <v>23</v>
      </c>
      <c r="G190" s="19" t="s">
        <v>260</v>
      </c>
      <c r="H190" s="20" t="s">
        <v>213</v>
      </c>
      <c r="I190" s="99"/>
      <c r="J190" s="104" t="s">
        <v>257</v>
      </c>
      <c r="K190" s="407">
        <v>4384</v>
      </c>
      <c r="L190" s="407">
        <f>L191</f>
        <v>2781</v>
      </c>
      <c r="M190" s="401">
        <f t="shared" si="5"/>
        <v>63.435218978102192</v>
      </c>
    </row>
    <row r="191" spans="2:13" ht="26.4">
      <c r="B191" s="18" t="s">
        <v>52</v>
      </c>
      <c r="C191" s="19" t="s">
        <v>22</v>
      </c>
      <c r="D191" s="19" t="s">
        <v>20</v>
      </c>
      <c r="E191" s="19" t="s">
        <v>23</v>
      </c>
      <c r="F191" s="19" t="s">
        <v>23</v>
      </c>
      <c r="G191" s="19" t="s">
        <v>260</v>
      </c>
      <c r="H191" s="20" t="s">
        <v>30</v>
      </c>
      <c r="I191" s="12" t="s">
        <v>206</v>
      </c>
      <c r="J191" s="13" t="s">
        <v>207</v>
      </c>
      <c r="K191" s="407">
        <v>4384</v>
      </c>
      <c r="L191" s="407">
        <v>2781</v>
      </c>
      <c r="M191" s="401">
        <f t="shared" si="5"/>
        <v>63.435218978102192</v>
      </c>
    </row>
    <row r="192" spans="2:13" ht="26.4">
      <c r="B192" s="18" t="s">
        <v>52</v>
      </c>
      <c r="C192" s="19" t="s">
        <v>22</v>
      </c>
      <c r="D192" s="19" t="s">
        <v>20</v>
      </c>
      <c r="E192" s="19" t="s">
        <v>23</v>
      </c>
      <c r="F192" s="19" t="s">
        <v>23</v>
      </c>
      <c r="G192" s="19" t="s">
        <v>261</v>
      </c>
      <c r="H192" s="20" t="s">
        <v>213</v>
      </c>
      <c r="I192" s="99"/>
      <c r="J192" s="104" t="s">
        <v>258</v>
      </c>
      <c r="K192" s="407">
        <v>4963.3</v>
      </c>
      <c r="L192" s="407">
        <v>4962.3</v>
      </c>
      <c r="M192" s="401">
        <f t="shared" si="5"/>
        <v>99.979852114520583</v>
      </c>
    </row>
    <row r="193" spans="2:13" ht="26.4">
      <c r="B193" s="18" t="s">
        <v>52</v>
      </c>
      <c r="C193" s="19" t="s">
        <v>22</v>
      </c>
      <c r="D193" s="19" t="s">
        <v>20</v>
      </c>
      <c r="E193" s="19" t="s">
        <v>23</v>
      </c>
      <c r="F193" s="19" t="s">
        <v>23</v>
      </c>
      <c r="G193" s="19" t="s">
        <v>261</v>
      </c>
      <c r="H193" s="20" t="s">
        <v>30</v>
      </c>
      <c r="I193" s="12" t="s">
        <v>206</v>
      </c>
      <c r="J193" s="13" t="s">
        <v>207</v>
      </c>
      <c r="K193" s="407">
        <v>4963.3</v>
      </c>
      <c r="L193" s="407">
        <v>4962.3</v>
      </c>
      <c r="M193" s="401">
        <f t="shared" si="5"/>
        <v>99.979852114520583</v>
      </c>
    </row>
    <row r="194" spans="2:13" ht="26.4">
      <c r="B194" s="18" t="s">
        <v>52</v>
      </c>
      <c r="C194" s="19" t="s">
        <v>22</v>
      </c>
      <c r="D194" s="19" t="s">
        <v>20</v>
      </c>
      <c r="E194" s="19" t="s">
        <v>23</v>
      </c>
      <c r="F194" s="19" t="s">
        <v>23</v>
      </c>
      <c r="G194" s="19" t="s">
        <v>327</v>
      </c>
      <c r="H194" s="20" t="s">
        <v>26</v>
      </c>
      <c r="I194" s="261"/>
      <c r="J194" s="17" t="s">
        <v>405</v>
      </c>
      <c r="K194" s="407">
        <v>1989.7</v>
      </c>
      <c r="L194" s="407">
        <v>1989.7</v>
      </c>
      <c r="M194" s="401">
        <f t="shared" si="5"/>
        <v>100</v>
      </c>
    </row>
    <row r="195" spans="2:13">
      <c r="B195" s="18" t="s">
        <v>52</v>
      </c>
      <c r="C195" s="19" t="s">
        <v>22</v>
      </c>
      <c r="D195" s="19" t="s">
        <v>20</v>
      </c>
      <c r="E195" s="19" t="s">
        <v>23</v>
      </c>
      <c r="F195" s="19" t="s">
        <v>23</v>
      </c>
      <c r="G195" s="19" t="s">
        <v>327</v>
      </c>
      <c r="H195" s="20" t="s">
        <v>26</v>
      </c>
      <c r="I195" s="15" t="s">
        <v>206</v>
      </c>
      <c r="J195" s="216" t="s">
        <v>204</v>
      </c>
      <c r="K195" s="407">
        <v>1989.7</v>
      </c>
      <c r="L195" s="407">
        <v>1989.7</v>
      </c>
      <c r="M195" s="401">
        <f t="shared" si="5"/>
        <v>100</v>
      </c>
    </row>
    <row r="196" spans="2:13">
      <c r="B196" s="18" t="s">
        <v>52</v>
      </c>
      <c r="C196" s="19" t="s">
        <v>22</v>
      </c>
      <c r="D196" s="19" t="s">
        <v>20</v>
      </c>
      <c r="E196" s="19" t="s">
        <v>23</v>
      </c>
      <c r="F196" s="19" t="s">
        <v>23</v>
      </c>
      <c r="G196" s="19" t="s">
        <v>381</v>
      </c>
      <c r="H196" s="20" t="s">
        <v>26</v>
      </c>
      <c r="I196" s="99"/>
      <c r="J196" s="104" t="s">
        <v>382</v>
      </c>
      <c r="K196" s="407">
        <v>977</v>
      </c>
      <c r="L196" s="407">
        <v>924.5</v>
      </c>
      <c r="M196" s="401">
        <f t="shared" si="5"/>
        <v>94.626407369498466</v>
      </c>
    </row>
    <row r="197" spans="2:13">
      <c r="B197" s="18" t="s">
        <v>52</v>
      </c>
      <c r="C197" s="19" t="s">
        <v>22</v>
      </c>
      <c r="D197" s="19" t="s">
        <v>20</v>
      </c>
      <c r="E197" s="19" t="s">
        <v>23</v>
      </c>
      <c r="F197" s="19" t="s">
        <v>23</v>
      </c>
      <c r="G197" s="19" t="s">
        <v>381</v>
      </c>
      <c r="H197" s="20" t="s">
        <v>26</v>
      </c>
      <c r="I197" s="257" t="s">
        <v>203</v>
      </c>
      <c r="J197" s="258" t="s">
        <v>204</v>
      </c>
      <c r="K197" s="407">
        <v>977</v>
      </c>
      <c r="L197" s="407">
        <v>924.5</v>
      </c>
      <c r="M197" s="401">
        <f t="shared" si="5"/>
        <v>94.626407369498466</v>
      </c>
    </row>
    <row r="198" spans="2:13" ht="26.4">
      <c r="B198" s="238" t="s">
        <v>52</v>
      </c>
      <c r="C198" s="231" t="s">
        <v>22</v>
      </c>
      <c r="D198" s="231" t="s">
        <v>20</v>
      </c>
      <c r="E198" s="231" t="s">
        <v>23</v>
      </c>
      <c r="F198" s="231" t="s">
        <v>45</v>
      </c>
      <c r="G198" s="231" t="s">
        <v>21</v>
      </c>
      <c r="H198" s="198" t="s">
        <v>20</v>
      </c>
      <c r="I198" s="259"/>
      <c r="J198" s="26" t="s">
        <v>46</v>
      </c>
      <c r="K198" s="410">
        <f>K200</f>
        <v>13590</v>
      </c>
      <c r="L198" s="410">
        <f>L200</f>
        <v>13392.6</v>
      </c>
      <c r="M198" s="400">
        <f t="shared" si="5"/>
        <v>98.547461368653416</v>
      </c>
    </row>
    <row r="199" spans="2:13" ht="26.4">
      <c r="B199" s="195" t="s">
        <v>52</v>
      </c>
      <c r="C199" s="188" t="s">
        <v>22</v>
      </c>
      <c r="D199" s="188" t="s">
        <v>20</v>
      </c>
      <c r="E199" s="188" t="s">
        <v>23</v>
      </c>
      <c r="F199" s="231" t="s">
        <v>45</v>
      </c>
      <c r="G199" s="188" t="s">
        <v>321</v>
      </c>
      <c r="H199" s="189" t="s">
        <v>26</v>
      </c>
      <c r="I199" s="249"/>
      <c r="J199" s="260" t="s">
        <v>325</v>
      </c>
      <c r="K199" s="407">
        <f>K200</f>
        <v>13590</v>
      </c>
      <c r="L199" s="407">
        <f>L200</f>
        <v>13392.6</v>
      </c>
      <c r="M199" s="399">
        <f t="shared" si="5"/>
        <v>98.547461368653416</v>
      </c>
    </row>
    <row r="200" spans="2:13">
      <c r="B200" s="195" t="s">
        <v>52</v>
      </c>
      <c r="C200" s="188" t="s">
        <v>22</v>
      </c>
      <c r="D200" s="188" t="s">
        <v>20</v>
      </c>
      <c r="E200" s="188" t="s">
        <v>23</v>
      </c>
      <c r="F200" s="231" t="s">
        <v>45</v>
      </c>
      <c r="G200" s="188" t="s">
        <v>321</v>
      </c>
      <c r="H200" s="189" t="s">
        <v>26</v>
      </c>
      <c r="I200" s="189" t="s">
        <v>203</v>
      </c>
      <c r="J200" s="255" t="s">
        <v>204</v>
      </c>
      <c r="K200" s="407">
        <v>13590</v>
      </c>
      <c r="L200" s="407">
        <v>13392.6</v>
      </c>
      <c r="M200" s="399">
        <f t="shared" si="5"/>
        <v>98.547461368653416</v>
      </c>
    </row>
    <row r="201" spans="2:13">
      <c r="B201" s="212" t="s">
        <v>52</v>
      </c>
      <c r="C201" s="202" t="s">
        <v>22</v>
      </c>
      <c r="D201" s="202" t="s">
        <v>71</v>
      </c>
      <c r="E201" s="202" t="s">
        <v>20</v>
      </c>
      <c r="F201" s="202" t="s">
        <v>20</v>
      </c>
      <c r="G201" s="202" t="s">
        <v>21</v>
      </c>
      <c r="H201" s="203" t="s">
        <v>20</v>
      </c>
      <c r="I201" s="369"/>
      <c r="J201" s="67" t="s">
        <v>365</v>
      </c>
      <c r="K201" s="413">
        <f>K202</f>
        <v>3718</v>
      </c>
      <c r="L201" s="413">
        <f>L202</f>
        <v>3655.2999999999997</v>
      </c>
      <c r="M201" s="399">
        <f t="shared" si="5"/>
        <v>98.313609467455606</v>
      </c>
    </row>
    <row r="202" spans="2:13">
      <c r="B202" s="212" t="s">
        <v>52</v>
      </c>
      <c r="C202" s="202" t="s">
        <v>22</v>
      </c>
      <c r="D202" s="202" t="s">
        <v>71</v>
      </c>
      <c r="E202" s="202" t="s">
        <v>40</v>
      </c>
      <c r="F202" s="202" t="s">
        <v>20</v>
      </c>
      <c r="G202" s="202" t="s">
        <v>21</v>
      </c>
      <c r="H202" s="203" t="s">
        <v>20</v>
      </c>
      <c r="I202" s="369"/>
      <c r="J202" s="67" t="s">
        <v>366</v>
      </c>
      <c r="K202" s="413">
        <f>K203+K206</f>
        <v>3718</v>
      </c>
      <c r="L202" s="413">
        <f>L203+L206</f>
        <v>3655.2999999999997</v>
      </c>
      <c r="M202" s="399">
        <f t="shared" si="5"/>
        <v>98.313609467455606</v>
      </c>
    </row>
    <row r="203" spans="2:13" ht="26.4">
      <c r="B203" s="195" t="s">
        <v>52</v>
      </c>
      <c r="C203" s="188" t="s">
        <v>22</v>
      </c>
      <c r="D203" s="188" t="s">
        <v>71</v>
      </c>
      <c r="E203" s="188" t="s">
        <v>40</v>
      </c>
      <c r="F203" s="188" t="s">
        <v>22</v>
      </c>
      <c r="G203" s="188" t="s">
        <v>21</v>
      </c>
      <c r="H203" s="189" t="s">
        <v>20</v>
      </c>
      <c r="I203" s="38"/>
      <c r="J203" s="87" t="s">
        <v>31</v>
      </c>
      <c r="K203" s="407">
        <f>K204</f>
        <v>2902.4</v>
      </c>
      <c r="L203" s="407">
        <f>L204</f>
        <v>2839.7</v>
      </c>
      <c r="M203" s="401">
        <f t="shared" si="5"/>
        <v>97.839718853362726</v>
      </c>
    </row>
    <row r="204" spans="2:13" ht="39.6">
      <c r="B204" s="195" t="s">
        <v>52</v>
      </c>
      <c r="C204" s="188" t="s">
        <v>22</v>
      </c>
      <c r="D204" s="188" t="s">
        <v>71</v>
      </c>
      <c r="E204" s="188" t="s">
        <v>40</v>
      </c>
      <c r="F204" s="188" t="s">
        <v>22</v>
      </c>
      <c r="G204" s="188" t="s">
        <v>322</v>
      </c>
      <c r="H204" s="189" t="s">
        <v>20</v>
      </c>
      <c r="I204" s="370"/>
      <c r="J204" s="243" t="s">
        <v>323</v>
      </c>
      <c r="K204" s="407">
        <v>2902.4</v>
      </c>
      <c r="L204" s="407">
        <v>2839.7</v>
      </c>
      <c r="M204" s="401">
        <f t="shared" ref="M204:M267" si="7">L204/K204*100</f>
        <v>97.839718853362726</v>
      </c>
    </row>
    <row r="205" spans="2:13">
      <c r="B205" s="195" t="s">
        <v>52</v>
      </c>
      <c r="C205" s="188" t="s">
        <v>22</v>
      </c>
      <c r="D205" s="188" t="s">
        <v>71</v>
      </c>
      <c r="E205" s="188" t="s">
        <v>40</v>
      </c>
      <c r="F205" s="188" t="s">
        <v>22</v>
      </c>
      <c r="G205" s="188" t="s">
        <v>322</v>
      </c>
      <c r="H205" s="189" t="s">
        <v>20</v>
      </c>
      <c r="I205" s="370" t="s">
        <v>203</v>
      </c>
      <c r="J205" s="243" t="s">
        <v>204</v>
      </c>
      <c r="K205" s="407">
        <v>2902.4</v>
      </c>
      <c r="L205" s="407">
        <v>2839.7</v>
      </c>
      <c r="M205" s="401">
        <f t="shared" si="7"/>
        <v>97.839718853362726</v>
      </c>
    </row>
    <row r="206" spans="2:13" ht="26.4">
      <c r="B206" s="195" t="s">
        <v>52</v>
      </c>
      <c r="C206" s="188" t="s">
        <v>22</v>
      </c>
      <c r="D206" s="188" t="s">
        <v>71</v>
      </c>
      <c r="E206" s="188" t="s">
        <v>40</v>
      </c>
      <c r="F206" s="231" t="s">
        <v>45</v>
      </c>
      <c r="G206" s="188" t="s">
        <v>21</v>
      </c>
      <c r="H206" s="189" t="s">
        <v>20</v>
      </c>
      <c r="I206" s="370"/>
      <c r="J206" s="26" t="s">
        <v>46</v>
      </c>
      <c r="K206" s="410">
        <f>K207</f>
        <v>815.6</v>
      </c>
      <c r="L206" s="410">
        <f>L207</f>
        <v>815.6</v>
      </c>
      <c r="M206" s="400">
        <f t="shared" si="7"/>
        <v>100</v>
      </c>
    </row>
    <row r="207" spans="2:13" ht="26.4">
      <c r="B207" s="195" t="s">
        <v>52</v>
      </c>
      <c r="C207" s="188" t="s">
        <v>22</v>
      </c>
      <c r="D207" s="188" t="s">
        <v>71</v>
      </c>
      <c r="E207" s="188" t="s">
        <v>40</v>
      </c>
      <c r="F207" s="231" t="s">
        <v>45</v>
      </c>
      <c r="G207" s="188" t="s">
        <v>322</v>
      </c>
      <c r="H207" s="189" t="s">
        <v>26</v>
      </c>
      <c r="I207" s="370"/>
      <c r="J207" s="243" t="s">
        <v>326</v>
      </c>
      <c r="K207" s="407">
        <v>815.6</v>
      </c>
      <c r="L207" s="407">
        <v>815.6</v>
      </c>
      <c r="M207" s="401">
        <f t="shared" si="7"/>
        <v>100</v>
      </c>
    </row>
    <row r="208" spans="2:13">
      <c r="B208" s="195" t="s">
        <v>52</v>
      </c>
      <c r="C208" s="188" t="s">
        <v>22</v>
      </c>
      <c r="D208" s="188" t="s">
        <v>71</v>
      </c>
      <c r="E208" s="188" t="s">
        <v>40</v>
      </c>
      <c r="F208" s="231" t="s">
        <v>45</v>
      </c>
      <c r="G208" s="188" t="s">
        <v>322</v>
      </c>
      <c r="H208" s="189" t="s">
        <v>26</v>
      </c>
      <c r="I208" s="370" t="s">
        <v>203</v>
      </c>
      <c r="J208" s="243" t="s">
        <v>204</v>
      </c>
      <c r="K208" s="407">
        <v>815.6</v>
      </c>
      <c r="L208" s="407">
        <v>815.6</v>
      </c>
      <c r="M208" s="401">
        <f t="shared" si="7"/>
        <v>100</v>
      </c>
    </row>
    <row r="209" spans="2:13" s="6" customFormat="1" ht="26.4">
      <c r="B209" s="30" t="s">
        <v>52</v>
      </c>
      <c r="C209" s="31" t="s">
        <v>22</v>
      </c>
      <c r="D209" s="31" t="s">
        <v>20</v>
      </c>
      <c r="E209" s="31" t="s">
        <v>199</v>
      </c>
      <c r="F209" s="31" t="s">
        <v>20</v>
      </c>
      <c r="G209" s="31" t="s">
        <v>21</v>
      </c>
      <c r="H209" s="32" t="s">
        <v>20</v>
      </c>
      <c r="I209" s="32"/>
      <c r="J209" s="33" t="s">
        <v>200</v>
      </c>
      <c r="K209" s="408">
        <f>K210+K213+K216</f>
        <v>3500.8</v>
      </c>
      <c r="L209" s="408">
        <f>L210+L213+L216</f>
        <v>3266.5</v>
      </c>
      <c r="M209" s="399">
        <f t="shared" si="7"/>
        <v>93.307244058500899</v>
      </c>
    </row>
    <row r="210" spans="2:13" s="6" customFormat="1" ht="26.4">
      <c r="B210" s="35" t="s">
        <v>52</v>
      </c>
      <c r="C210" s="36" t="s">
        <v>22</v>
      </c>
      <c r="D210" s="36" t="s">
        <v>20</v>
      </c>
      <c r="E210" s="36" t="s">
        <v>199</v>
      </c>
      <c r="F210" s="36" t="s">
        <v>22</v>
      </c>
      <c r="G210" s="36" t="s">
        <v>21</v>
      </c>
      <c r="H210" s="25" t="s">
        <v>20</v>
      </c>
      <c r="I210" s="32"/>
      <c r="J210" s="87" t="s">
        <v>31</v>
      </c>
      <c r="K210" s="407">
        <v>2712.9</v>
      </c>
      <c r="L210" s="407">
        <v>2613.1999999999998</v>
      </c>
      <c r="M210" s="401">
        <f t="shared" si="7"/>
        <v>96.324965903645534</v>
      </c>
    </row>
    <row r="211" spans="2:13" s="6" customFormat="1" ht="39.6">
      <c r="B211" s="18" t="s">
        <v>52</v>
      </c>
      <c r="C211" s="19" t="s">
        <v>22</v>
      </c>
      <c r="D211" s="19" t="s">
        <v>20</v>
      </c>
      <c r="E211" s="19" t="s">
        <v>199</v>
      </c>
      <c r="F211" s="19" t="s">
        <v>22</v>
      </c>
      <c r="G211" s="19" t="s">
        <v>328</v>
      </c>
      <c r="H211" s="20" t="s">
        <v>20</v>
      </c>
      <c r="I211" s="21"/>
      <c r="J211" s="262" t="s">
        <v>406</v>
      </c>
      <c r="K211" s="407">
        <v>2712.9</v>
      </c>
      <c r="L211" s="407">
        <v>2613.1999999999998</v>
      </c>
      <c r="M211" s="401">
        <f t="shared" si="7"/>
        <v>96.324965903645534</v>
      </c>
    </row>
    <row r="212" spans="2:13" s="6" customFormat="1">
      <c r="B212" s="18" t="s">
        <v>52</v>
      </c>
      <c r="C212" s="19" t="s">
        <v>22</v>
      </c>
      <c r="D212" s="19" t="s">
        <v>20</v>
      </c>
      <c r="E212" s="19" t="s">
        <v>199</v>
      </c>
      <c r="F212" s="19" t="s">
        <v>22</v>
      </c>
      <c r="G212" s="19" t="s">
        <v>328</v>
      </c>
      <c r="H212" s="20" t="s">
        <v>20</v>
      </c>
      <c r="I212" s="38" t="s">
        <v>203</v>
      </c>
      <c r="J212" s="263" t="s">
        <v>204</v>
      </c>
      <c r="K212" s="407">
        <v>2712.9</v>
      </c>
      <c r="L212" s="407">
        <v>2613.1999999999998</v>
      </c>
      <c r="M212" s="401">
        <f t="shared" si="7"/>
        <v>96.324965903645534</v>
      </c>
    </row>
    <row r="213" spans="2:13" s="6" customFormat="1">
      <c r="B213" s="18" t="s">
        <v>52</v>
      </c>
      <c r="C213" s="19" t="s">
        <v>22</v>
      </c>
      <c r="D213" s="19" t="s">
        <v>20</v>
      </c>
      <c r="E213" s="19" t="s">
        <v>199</v>
      </c>
      <c r="F213" s="19" t="s">
        <v>23</v>
      </c>
      <c r="G213" s="19" t="s">
        <v>21</v>
      </c>
      <c r="H213" s="20" t="s">
        <v>20</v>
      </c>
      <c r="I213" s="21"/>
      <c r="J213" s="41" t="s">
        <v>24</v>
      </c>
      <c r="K213" s="407">
        <v>0</v>
      </c>
      <c r="L213" s="407">
        <v>0</v>
      </c>
      <c r="M213" s="400">
        <v>0</v>
      </c>
    </row>
    <row r="214" spans="2:13" s="6" customFormat="1" ht="26.4">
      <c r="B214" s="18" t="s">
        <v>52</v>
      </c>
      <c r="C214" s="19" t="s">
        <v>22</v>
      </c>
      <c r="D214" s="19" t="s">
        <v>20</v>
      </c>
      <c r="E214" s="19" t="s">
        <v>199</v>
      </c>
      <c r="F214" s="19" t="s">
        <v>23</v>
      </c>
      <c r="G214" s="19" t="s">
        <v>25</v>
      </c>
      <c r="H214" s="20" t="s">
        <v>26</v>
      </c>
      <c r="I214" s="21"/>
      <c r="J214" s="42" t="s">
        <v>201</v>
      </c>
      <c r="K214" s="407">
        <v>0</v>
      </c>
      <c r="L214" s="407">
        <v>0</v>
      </c>
      <c r="M214" s="401">
        <v>0</v>
      </c>
    </row>
    <row r="215" spans="2:13" s="6" customFormat="1">
      <c r="B215" s="18" t="s">
        <v>52</v>
      </c>
      <c r="C215" s="19" t="s">
        <v>22</v>
      </c>
      <c r="D215" s="19" t="s">
        <v>20</v>
      </c>
      <c r="E215" s="19" t="s">
        <v>199</v>
      </c>
      <c r="F215" s="19" t="s">
        <v>23</v>
      </c>
      <c r="G215" s="19" t="s">
        <v>25</v>
      </c>
      <c r="H215" s="20" t="s">
        <v>26</v>
      </c>
      <c r="I215" s="107" t="s">
        <v>203</v>
      </c>
      <c r="J215" s="17" t="s">
        <v>204</v>
      </c>
      <c r="K215" s="407">
        <v>0</v>
      </c>
      <c r="L215" s="407">
        <v>0</v>
      </c>
      <c r="M215" s="401">
        <v>0</v>
      </c>
    </row>
    <row r="216" spans="2:13" s="6" customFormat="1" ht="26.4">
      <c r="B216" s="238" t="s">
        <v>52</v>
      </c>
      <c r="C216" s="231" t="s">
        <v>22</v>
      </c>
      <c r="D216" s="231" t="s">
        <v>20</v>
      </c>
      <c r="E216" s="231" t="s">
        <v>199</v>
      </c>
      <c r="F216" s="231" t="s">
        <v>45</v>
      </c>
      <c r="G216" s="231" t="s">
        <v>21</v>
      </c>
      <c r="H216" s="198" t="s">
        <v>20</v>
      </c>
      <c r="I216" s="259"/>
      <c r="J216" s="26" t="s">
        <v>46</v>
      </c>
      <c r="K216" s="410">
        <v>787.9</v>
      </c>
      <c r="L216" s="410">
        <v>653.29999999999995</v>
      </c>
      <c r="M216" s="400">
        <f t="shared" si="7"/>
        <v>82.916613783475057</v>
      </c>
    </row>
    <row r="217" spans="2:13" s="6" customFormat="1" ht="26.4">
      <c r="B217" s="18" t="s">
        <v>52</v>
      </c>
      <c r="C217" s="19" t="s">
        <v>22</v>
      </c>
      <c r="D217" s="19" t="s">
        <v>20</v>
      </c>
      <c r="E217" s="19" t="s">
        <v>199</v>
      </c>
      <c r="F217" s="231" t="s">
        <v>45</v>
      </c>
      <c r="G217" s="19" t="s">
        <v>328</v>
      </c>
      <c r="H217" s="20" t="s">
        <v>26</v>
      </c>
      <c r="I217" s="21"/>
      <c r="J217" s="262" t="s">
        <v>407</v>
      </c>
      <c r="K217" s="407">
        <v>787.9</v>
      </c>
      <c r="L217" s="407">
        <v>653.29999999999995</v>
      </c>
      <c r="M217" s="401">
        <f t="shared" si="7"/>
        <v>82.916613783475057</v>
      </c>
    </row>
    <row r="218" spans="2:13" s="6" customFormat="1">
      <c r="B218" s="18" t="s">
        <v>52</v>
      </c>
      <c r="C218" s="19" t="s">
        <v>22</v>
      </c>
      <c r="D218" s="19" t="s">
        <v>20</v>
      </c>
      <c r="E218" s="19" t="s">
        <v>199</v>
      </c>
      <c r="F218" s="231" t="s">
        <v>45</v>
      </c>
      <c r="G218" s="19" t="s">
        <v>328</v>
      </c>
      <c r="H218" s="20" t="s">
        <v>26</v>
      </c>
      <c r="I218" s="38" t="s">
        <v>203</v>
      </c>
      <c r="J218" s="263" t="s">
        <v>204</v>
      </c>
      <c r="K218" s="407">
        <v>787.9</v>
      </c>
      <c r="L218" s="407">
        <v>653.29999999999995</v>
      </c>
      <c r="M218" s="401">
        <f t="shared" si="7"/>
        <v>82.916613783475057</v>
      </c>
    </row>
    <row r="219" spans="2:13" s="6" customFormat="1" ht="39.6">
      <c r="B219" s="30" t="s">
        <v>52</v>
      </c>
      <c r="C219" s="31" t="s">
        <v>22</v>
      </c>
      <c r="D219" s="31" t="s">
        <v>20</v>
      </c>
      <c r="E219" s="31" t="s">
        <v>49</v>
      </c>
      <c r="F219" s="202" t="s">
        <v>20</v>
      </c>
      <c r="G219" s="31" t="s">
        <v>21</v>
      </c>
      <c r="H219" s="32" t="s">
        <v>20</v>
      </c>
      <c r="I219" s="183"/>
      <c r="J219" s="67" t="s">
        <v>386</v>
      </c>
      <c r="K219" s="408">
        <f>K220</f>
        <v>20</v>
      </c>
      <c r="L219" s="408">
        <f>L220</f>
        <v>20</v>
      </c>
      <c r="M219" s="399">
        <f t="shared" si="7"/>
        <v>100</v>
      </c>
    </row>
    <row r="220" spans="2:13" s="6" customFormat="1">
      <c r="B220" s="18" t="s">
        <v>52</v>
      </c>
      <c r="C220" s="19" t="s">
        <v>22</v>
      </c>
      <c r="D220" s="19" t="s">
        <v>20</v>
      </c>
      <c r="E220" s="19" t="s">
        <v>49</v>
      </c>
      <c r="F220" s="231" t="s">
        <v>23</v>
      </c>
      <c r="G220" s="19" t="s">
        <v>21</v>
      </c>
      <c r="H220" s="20" t="s">
        <v>20</v>
      </c>
      <c r="I220" s="183"/>
      <c r="J220" s="380" t="s">
        <v>24</v>
      </c>
      <c r="K220" s="410">
        <f>K221+K223+K225</f>
        <v>20</v>
      </c>
      <c r="L220" s="410">
        <f>L221+L223+L225</f>
        <v>20</v>
      </c>
      <c r="M220" s="400">
        <f t="shared" si="7"/>
        <v>100</v>
      </c>
    </row>
    <row r="221" spans="2:13" s="6" customFormat="1">
      <c r="B221" s="18" t="s">
        <v>52</v>
      </c>
      <c r="C221" s="19" t="s">
        <v>22</v>
      </c>
      <c r="D221" s="19" t="s">
        <v>20</v>
      </c>
      <c r="E221" s="19" t="s">
        <v>49</v>
      </c>
      <c r="F221" s="231" t="s">
        <v>23</v>
      </c>
      <c r="G221" s="19" t="s">
        <v>25</v>
      </c>
      <c r="H221" s="20" t="s">
        <v>26</v>
      </c>
      <c r="I221" s="183"/>
      <c r="J221" s="17" t="s">
        <v>387</v>
      </c>
      <c r="K221" s="407">
        <f>K222</f>
        <v>10</v>
      </c>
      <c r="L221" s="407">
        <f>L222</f>
        <v>10</v>
      </c>
      <c r="M221" s="401">
        <f t="shared" si="7"/>
        <v>100</v>
      </c>
    </row>
    <row r="222" spans="2:13" s="6" customFormat="1">
      <c r="B222" s="18" t="s">
        <v>52</v>
      </c>
      <c r="C222" s="19" t="s">
        <v>22</v>
      </c>
      <c r="D222" s="19" t="s">
        <v>20</v>
      </c>
      <c r="E222" s="19" t="s">
        <v>49</v>
      </c>
      <c r="F222" s="231" t="s">
        <v>23</v>
      </c>
      <c r="G222" s="19" t="s">
        <v>25</v>
      </c>
      <c r="H222" s="20" t="s">
        <v>26</v>
      </c>
      <c r="I222" s="183" t="s">
        <v>203</v>
      </c>
      <c r="J222" s="17" t="s">
        <v>204</v>
      </c>
      <c r="K222" s="407">
        <v>10</v>
      </c>
      <c r="L222" s="407">
        <v>10</v>
      </c>
      <c r="M222" s="401">
        <f t="shared" si="7"/>
        <v>100</v>
      </c>
    </row>
    <row r="223" spans="2:13" s="6" customFormat="1" ht="26.4">
      <c r="B223" s="18" t="s">
        <v>52</v>
      </c>
      <c r="C223" s="19" t="s">
        <v>22</v>
      </c>
      <c r="D223" s="19" t="s">
        <v>20</v>
      </c>
      <c r="E223" s="19" t="s">
        <v>49</v>
      </c>
      <c r="F223" s="231" t="s">
        <v>23</v>
      </c>
      <c r="G223" s="19" t="s">
        <v>27</v>
      </c>
      <c r="H223" s="20" t="s">
        <v>26</v>
      </c>
      <c r="I223" s="183"/>
      <c r="J223" s="17" t="s">
        <v>388</v>
      </c>
      <c r="K223" s="407">
        <f>K224</f>
        <v>10</v>
      </c>
      <c r="L223" s="407">
        <f>L224</f>
        <v>10</v>
      </c>
      <c r="M223" s="401">
        <f t="shared" si="7"/>
        <v>100</v>
      </c>
    </row>
    <row r="224" spans="2:13" s="6" customFormat="1">
      <c r="B224" s="18" t="s">
        <v>52</v>
      </c>
      <c r="C224" s="19" t="s">
        <v>22</v>
      </c>
      <c r="D224" s="19" t="s">
        <v>20</v>
      </c>
      <c r="E224" s="19" t="s">
        <v>49</v>
      </c>
      <c r="F224" s="231" t="s">
        <v>23</v>
      </c>
      <c r="G224" s="19" t="s">
        <v>27</v>
      </c>
      <c r="H224" s="20" t="s">
        <v>26</v>
      </c>
      <c r="I224" s="183" t="s">
        <v>203</v>
      </c>
      <c r="J224" s="17" t="s">
        <v>204</v>
      </c>
      <c r="K224" s="407">
        <v>10</v>
      </c>
      <c r="L224" s="407">
        <v>10</v>
      </c>
      <c r="M224" s="401">
        <f t="shared" si="7"/>
        <v>100</v>
      </c>
    </row>
    <row r="225" spans="2:13" s="6" customFormat="1" ht="26.4">
      <c r="B225" s="195" t="s">
        <v>52</v>
      </c>
      <c r="C225" s="188" t="s">
        <v>22</v>
      </c>
      <c r="D225" s="188" t="s">
        <v>20</v>
      </c>
      <c r="E225" s="188" t="s">
        <v>49</v>
      </c>
      <c r="F225" s="188" t="s">
        <v>45</v>
      </c>
      <c r="G225" s="188" t="s">
        <v>389</v>
      </c>
      <c r="H225" s="189" t="s">
        <v>20</v>
      </c>
      <c r="I225" s="189"/>
      <c r="J225" s="381" t="s">
        <v>390</v>
      </c>
      <c r="K225" s="407">
        <f>K226</f>
        <v>0</v>
      </c>
      <c r="L225" s="407">
        <f>L226</f>
        <v>0</v>
      </c>
      <c r="M225" s="401">
        <v>0</v>
      </c>
    </row>
    <row r="226" spans="2:13" s="6" customFormat="1">
      <c r="B226" s="195" t="s">
        <v>52</v>
      </c>
      <c r="C226" s="188" t="s">
        <v>22</v>
      </c>
      <c r="D226" s="188" t="s">
        <v>20</v>
      </c>
      <c r="E226" s="188" t="s">
        <v>49</v>
      </c>
      <c r="F226" s="188" t="s">
        <v>45</v>
      </c>
      <c r="G226" s="188" t="s">
        <v>389</v>
      </c>
      <c r="H226" s="189" t="s">
        <v>20</v>
      </c>
      <c r="I226" s="189" t="s">
        <v>203</v>
      </c>
      <c r="J226" s="243" t="s">
        <v>204</v>
      </c>
      <c r="K226" s="407">
        <v>0</v>
      </c>
      <c r="L226" s="407">
        <v>0</v>
      </c>
      <c r="M226" s="401">
        <v>0</v>
      </c>
    </row>
    <row r="227" spans="2:13" ht="26.4">
      <c r="B227" s="30" t="s">
        <v>52</v>
      </c>
      <c r="C227" s="31" t="s">
        <v>23</v>
      </c>
      <c r="D227" s="31" t="s">
        <v>20</v>
      </c>
      <c r="E227" s="31" t="s">
        <v>20</v>
      </c>
      <c r="F227" s="31" t="s">
        <v>20</v>
      </c>
      <c r="G227" s="31" t="s">
        <v>21</v>
      </c>
      <c r="H227" s="32" t="s">
        <v>20</v>
      </c>
      <c r="I227" s="32"/>
      <c r="J227" s="108" t="s">
        <v>147</v>
      </c>
      <c r="K227" s="409">
        <f>K228+K234</f>
        <v>1470.4</v>
      </c>
      <c r="L227" s="409">
        <f>L228+L234</f>
        <v>1356.9</v>
      </c>
      <c r="M227" s="411">
        <f t="shared" si="7"/>
        <v>92.281011969532102</v>
      </c>
    </row>
    <row r="228" spans="2:13" ht="26.4">
      <c r="B228" s="109">
        <v>55</v>
      </c>
      <c r="C228" s="110">
        <v>2</v>
      </c>
      <c r="D228" s="110">
        <v>0</v>
      </c>
      <c r="E228" s="110">
        <v>1</v>
      </c>
      <c r="F228" s="110">
        <v>0</v>
      </c>
      <c r="G228" s="31" t="s">
        <v>21</v>
      </c>
      <c r="H228" s="111">
        <v>0</v>
      </c>
      <c r="I228" s="112"/>
      <c r="J228" s="33" t="s">
        <v>148</v>
      </c>
      <c r="K228" s="409">
        <f t="shared" ref="K228:L228" si="8">K229</f>
        <v>1182.4000000000001</v>
      </c>
      <c r="L228" s="409">
        <f t="shared" si="8"/>
        <v>1162.9000000000001</v>
      </c>
      <c r="M228" s="411">
        <f t="shared" si="7"/>
        <v>98.350811907983754</v>
      </c>
    </row>
    <row r="229" spans="2:13">
      <c r="B229" s="35" t="s">
        <v>52</v>
      </c>
      <c r="C229" s="36" t="s">
        <v>23</v>
      </c>
      <c r="D229" s="36" t="s">
        <v>20</v>
      </c>
      <c r="E229" s="36" t="s">
        <v>22</v>
      </c>
      <c r="F229" s="36" t="s">
        <v>23</v>
      </c>
      <c r="G229" s="36" t="s">
        <v>21</v>
      </c>
      <c r="H229" s="25" t="s">
        <v>20</v>
      </c>
      <c r="I229" s="25"/>
      <c r="J229" s="37" t="s">
        <v>24</v>
      </c>
      <c r="K229" s="414">
        <f>K230+K232</f>
        <v>1182.4000000000001</v>
      </c>
      <c r="L229" s="414">
        <f>L230+L232</f>
        <v>1162.9000000000001</v>
      </c>
      <c r="M229" s="415">
        <f t="shared" si="7"/>
        <v>98.350811907983754</v>
      </c>
    </row>
    <row r="230" spans="2:13" ht="26.4">
      <c r="B230" s="18" t="s">
        <v>52</v>
      </c>
      <c r="C230" s="19" t="s">
        <v>23</v>
      </c>
      <c r="D230" s="19" t="s">
        <v>20</v>
      </c>
      <c r="E230" s="19" t="s">
        <v>22</v>
      </c>
      <c r="F230" s="19" t="s">
        <v>23</v>
      </c>
      <c r="G230" s="19" t="s">
        <v>25</v>
      </c>
      <c r="H230" s="20" t="s">
        <v>26</v>
      </c>
      <c r="I230" s="20"/>
      <c r="J230" s="113" t="s">
        <v>234</v>
      </c>
      <c r="K230" s="412">
        <v>590</v>
      </c>
      <c r="L230" s="412">
        <v>589.9</v>
      </c>
      <c r="M230" s="416">
        <f t="shared" si="7"/>
        <v>99.983050847457619</v>
      </c>
    </row>
    <row r="231" spans="2:13">
      <c r="B231" s="18" t="s">
        <v>52</v>
      </c>
      <c r="C231" s="19" t="s">
        <v>23</v>
      </c>
      <c r="D231" s="19" t="s">
        <v>20</v>
      </c>
      <c r="E231" s="19" t="s">
        <v>22</v>
      </c>
      <c r="F231" s="19" t="s">
        <v>23</v>
      </c>
      <c r="G231" s="19" t="s">
        <v>25</v>
      </c>
      <c r="H231" s="20" t="s">
        <v>26</v>
      </c>
      <c r="I231" s="114" t="s">
        <v>203</v>
      </c>
      <c r="J231" s="46" t="s">
        <v>204</v>
      </c>
      <c r="K231" s="412">
        <v>590</v>
      </c>
      <c r="L231" s="412">
        <v>589.9</v>
      </c>
      <c r="M231" s="416">
        <f t="shared" si="7"/>
        <v>99.983050847457619</v>
      </c>
    </row>
    <row r="232" spans="2:13">
      <c r="B232" s="195" t="s">
        <v>52</v>
      </c>
      <c r="C232" s="188" t="s">
        <v>23</v>
      </c>
      <c r="D232" s="188" t="s">
        <v>20</v>
      </c>
      <c r="E232" s="188" t="s">
        <v>22</v>
      </c>
      <c r="F232" s="188" t="s">
        <v>23</v>
      </c>
      <c r="G232" s="188" t="s">
        <v>27</v>
      </c>
      <c r="H232" s="189" t="s">
        <v>127</v>
      </c>
      <c r="I232" s="214"/>
      <c r="J232" s="215" t="s">
        <v>198</v>
      </c>
      <c r="K232" s="412">
        <v>592.4</v>
      </c>
      <c r="L232" s="412">
        <v>573</v>
      </c>
      <c r="M232" s="416">
        <f t="shared" si="7"/>
        <v>96.725185685347739</v>
      </c>
    </row>
    <row r="233" spans="2:13">
      <c r="B233" s="195" t="s">
        <v>52</v>
      </c>
      <c r="C233" s="188" t="s">
        <v>23</v>
      </c>
      <c r="D233" s="188" t="s">
        <v>20</v>
      </c>
      <c r="E233" s="188" t="s">
        <v>22</v>
      </c>
      <c r="F233" s="188" t="s">
        <v>23</v>
      </c>
      <c r="G233" s="188" t="s">
        <v>27</v>
      </c>
      <c r="H233" s="189" t="s">
        <v>127</v>
      </c>
      <c r="I233" s="214" t="s">
        <v>203</v>
      </c>
      <c r="J233" s="216" t="s">
        <v>204</v>
      </c>
      <c r="K233" s="412">
        <v>592.4</v>
      </c>
      <c r="L233" s="412">
        <v>573</v>
      </c>
      <c r="M233" s="416">
        <f t="shared" si="7"/>
        <v>96.725185685347739</v>
      </c>
    </row>
    <row r="234" spans="2:13" ht="26.4">
      <c r="B234" s="109">
        <v>55</v>
      </c>
      <c r="C234" s="110">
        <v>2</v>
      </c>
      <c r="D234" s="110">
        <v>0</v>
      </c>
      <c r="E234" s="110">
        <v>2</v>
      </c>
      <c r="F234" s="110">
        <v>0</v>
      </c>
      <c r="G234" s="31" t="s">
        <v>21</v>
      </c>
      <c r="H234" s="111">
        <v>0</v>
      </c>
      <c r="I234" s="112"/>
      <c r="J234" s="33" t="s">
        <v>149</v>
      </c>
      <c r="K234" s="409">
        <f t="shared" ref="K234:L235" si="9">K235</f>
        <v>288</v>
      </c>
      <c r="L234" s="409">
        <f t="shared" si="9"/>
        <v>194</v>
      </c>
      <c r="M234" s="411">
        <f t="shared" si="7"/>
        <v>67.361111111111114</v>
      </c>
    </row>
    <row r="235" spans="2:13">
      <c r="B235" s="115">
        <v>55</v>
      </c>
      <c r="C235" s="116">
        <v>2</v>
      </c>
      <c r="D235" s="116">
        <v>0</v>
      </c>
      <c r="E235" s="116">
        <v>2</v>
      </c>
      <c r="F235" s="116">
        <v>2</v>
      </c>
      <c r="G235" s="36" t="s">
        <v>21</v>
      </c>
      <c r="H235" s="117">
        <v>0</v>
      </c>
      <c r="I235" s="118"/>
      <c r="J235" s="37" t="s">
        <v>24</v>
      </c>
      <c r="K235" s="414">
        <f t="shared" si="9"/>
        <v>288</v>
      </c>
      <c r="L235" s="414">
        <f t="shared" si="9"/>
        <v>194</v>
      </c>
      <c r="M235" s="415">
        <f t="shared" si="7"/>
        <v>67.361111111111114</v>
      </c>
    </row>
    <row r="236" spans="2:13">
      <c r="B236" s="119">
        <v>55</v>
      </c>
      <c r="C236" s="120">
        <v>2</v>
      </c>
      <c r="D236" s="120">
        <v>0</v>
      </c>
      <c r="E236" s="120">
        <v>2</v>
      </c>
      <c r="F236" s="120">
        <v>2</v>
      </c>
      <c r="G236" s="19" t="s">
        <v>25</v>
      </c>
      <c r="H236" s="121" t="s">
        <v>26</v>
      </c>
      <c r="I236" s="122"/>
      <c r="J236" s="104" t="s">
        <v>150</v>
      </c>
      <c r="K236" s="412">
        <v>288</v>
      </c>
      <c r="L236" s="412">
        <v>194</v>
      </c>
      <c r="M236" s="416">
        <f t="shared" si="7"/>
        <v>67.361111111111114</v>
      </c>
    </row>
    <row r="237" spans="2:13">
      <c r="B237" s="119">
        <v>55</v>
      </c>
      <c r="C237" s="120">
        <v>2</v>
      </c>
      <c r="D237" s="120">
        <v>0</v>
      </c>
      <c r="E237" s="120">
        <v>2</v>
      </c>
      <c r="F237" s="120">
        <v>2</v>
      </c>
      <c r="G237" s="19" t="s">
        <v>25</v>
      </c>
      <c r="H237" s="121" t="s">
        <v>26</v>
      </c>
      <c r="I237" s="77" t="s">
        <v>203</v>
      </c>
      <c r="J237" s="78" t="s">
        <v>204</v>
      </c>
      <c r="K237" s="412">
        <v>288</v>
      </c>
      <c r="L237" s="412">
        <v>194</v>
      </c>
      <c r="M237" s="416">
        <f t="shared" si="7"/>
        <v>67.361111111111114</v>
      </c>
    </row>
    <row r="238" spans="2:13" ht="26.4">
      <c r="B238" s="30" t="s">
        <v>52</v>
      </c>
      <c r="C238" s="31" t="s">
        <v>40</v>
      </c>
      <c r="D238" s="31" t="s">
        <v>20</v>
      </c>
      <c r="E238" s="31" t="s">
        <v>20</v>
      </c>
      <c r="F238" s="31" t="s">
        <v>20</v>
      </c>
      <c r="G238" s="31" t="s">
        <v>21</v>
      </c>
      <c r="H238" s="32" t="s">
        <v>20</v>
      </c>
      <c r="I238" s="32"/>
      <c r="J238" s="108" t="s">
        <v>15</v>
      </c>
      <c r="K238" s="409">
        <f t="shared" ref="K238:L240" si="10">K239</f>
        <v>1915</v>
      </c>
      <c r="L238" s="409">
        <f t="shared" si="10"/>
        <v>1187</v>
      </c>
      <c r="M238" s="411">
        <f t="shared" si="7"/>
        <v>61.984334203655358</v>
      </c>
    </row>
    <row r="239" spans="2:13" s="4" customFormat="1" ht="13.8">
      <c r="B239" s="109">
        <v>55</v>
      </c>
      <c r="C239" s="110">
        <v>3</v>
      </c>
      <c r="D239" s="110">
        <v>0</v>
      </c>
      <c r="E239" s="110">
        <v>1</v>
      </c>
      <c r="F239" s="110">
        <v>0</v>
      </c>
      <c r="G239" s="31" t="s">
        <v>21</v>
      </c>
      <c r="H239" s="111">
        <v>0</v>
      </c>
      <c r="I239" s="112"/>
      <c r="J239" s="33" t="s">
        <v>54</v>
      </c>
      <c r="K239" s="409">
        <f t="shared" si="10"/>
        <v>1915</v>
      </c>
      <c r="L239" s="409">
        <f t="shared" si="10"/>
        <v>1187</v>
      </c>
      <c r="M239" s="411">
        <f t="shared" si="7"/>
        <v>61.984334203655358</v>
      </c>
    </row>
    <row r="240" spans="2:13">
      <c r="B240" s="35" t="s">
        <v>52</v>
      </c>
      <c r="C240" s="36" t="s">
        <v>40</v>
      </c>
      <c r="D240" s="36" t="s">
        <v>20</v>
      </c>
      <c r="E240" s="36" t="s">
        <v>22</v>
      </c>
      <c r="F240" s="36" t="s">
        <v>23</v>
      </c>
      <c r="G240" s="36" t="s">
        <v>21</v>
      </c>
      <c r="H240" s="25" t="s">
        <v>20</v>
      </c>
      <c r="I240" s="25"/>
      <c r="J240" s="37" t="s">
        <v>24</v>
      </c>
      <c r="K240" s="414">
        <f t="shared" si="10"/>
        <v>1915</v>
      </c>
      <c r="L240" s="414">
        <f t="shared" si="10"/>
        <v>1187</v>
      </c>
      <c r="M240" s="415">
        <f t="shared" si="7"/>
        <v>61.984334203655358</v>
      </c>
    </row>
    <row r="241" spans="2:13">
      <c r="B241" s="18" t="s">
        <v>52</v>
      </c>
      <c r="C241" s="19" t="s">
        <v>40</v>
      </c>
      <c r="D241" s="19" t="s">
        <v>20</v>
      </c>
      <c r="E241" s="19" t="s">
        <v>22</v>
      </c>
      <c r="F241" s="19" t="s">
        <v>23</v>
      </c>
      <c r="G241" s="19" t="s">
        <v>25</v>
      </c>
      <c r="H241" s="20" t="s">
        <v>26</v>
      </c>
      <c r="I241" s="20"/>
      <c r="J241" s="104" t="s">
        <v>164</v>
      </c>
      <c r="K241" s="412">
        <v>1915</v>
      </c>
      <c r="L241" s="412">
        <v>1187</v>
      </c>
      <c r="M241" s="416">
        <f t="shared" si="7"/>
        <v>61.984334203655358</v>
      </c>
    </row>
    <row r="242" spans="2:13">
      <c r="B242" s="18" t="s">
        <v>52</v>
      </c>
      <c r="C242" s="19" t="s">
        <v>40</v>
      </c>
      <c r="D242" s="19" t="s">
        <v>20</v>
      </c>
      <c r="E242" s="19" t="s">
        <v>22</v>
      </c>
      <c r="F242" s="19" t="s">
        <v>23</v>
      </c>
      <c r="G242" s="19" t="s">
        <v>25</v>
      </c>
      <c r="H242" s="20" t="s">
        <v>26</v>
      </c>
      <c r="I242" s="77" t="s">
        <v>203</v>
      </c>
      <c r="J242" s="78" t="s">
        <v>204</v>
      </c>
      <c r="K242" s="412">
        <v>1915</v>
      </c>
      <c r="L242" s="412">
        <v>1187</v>
      </c>
      <c r="M242" s="416">
        <f t="shared" si="7"/>
        <v>61.984334203655358</v>
      </c>
    </row>
    <row r="243" spans="2:13">
      <c r="B243" s="30" t="s">
        <v>52</v>
      </c>
      <c r="C243" s="31" t="s">
        <v>42</v>
      </c>
      <c r="D243" s="31" t="s">
        <v>20</v>
      </c>
      <c r="E243" s="31" t="s">
        <v>20</v>
      </c>
      <c r="F243" s="31" t="s">
        <v>20</v>
      </c>
      <c r="G243" s="31" t="s">
        <v>21</v>
      </c>
      <c r="H243" s="32" t="s">
        <v>20</v>
      </c>
      <c r="I243" s="125"/>
      <c r="J243" s="67" t="s">
        <v>196</v>
      </c>
      <c r="K243" s="409">
        <f>K244+K248+K257+K266+K276+K285</f>
        <v>15329.800000000001</v>
      </c>
      <c r="L243" s="409">
        <f>L244+L248+L257+L266+L276+L285</f>
        <v>14849.400000000001</v>
      </c>
      <c r="M243" s="411">
        <f t="shared" si="7"/>
        <v>96.866234393142776</v>
      </c>
    </row>
    <row r="244" spans="2:13" ht="26.4">
      <c r="B244" s="186" t="s">
        <v>52</v>
      </c>
      <c r="C244" s="123" t="s">
        <v>42</v>
      </c>
      <c r="D244" s="123" t="s">
        <v>20</v>
      </c>
      <c r="E244" s="123" t="s">
        <v>22</v>
      </c>
      <c r="F244" s="123" t="s">
        <v>20</v>
      </c>
      <c r="G244" s="123" t="s">
        <v>21</v>
      </c>
      <c r="H244" s="124" t="s">
        <v>20</v>
      </c>
      <c r="I244" s="38"/>
      <c r="J244" s="67" t="s">
        <v>262</v>
      </c>
      <c r="K244" s="409">
        <f t="shared" ref="K244:L246" si="11">K245</f>
        <v>59.6</v>
      </c>
      <c r="L244" s="409">
        <f t="shared" si="11"/>
        <v>41.5</v>
      </c>
      <c r="M244" s="411">
        <f t="shared" si="7"/>
        <v>69.630872483221466</v>
      </c>
    </row>
    <row r="245" spans="2:13">
      <c r="B245" s="35" t="s">
        <v>52</v>
      </c>
      <c r="C245" s="36" t="s">
        <v>42</v>
      </c>
      <c r="D245" s="36" t="s">
        <v>20</v>
      </c>
      <c r="E245" s="36" t="s">
        <v>22</v>
      </c>
      <c r="F245" s="36" t="s">
        <v>23</v>
      </c>
      <c r="G245" s="36" t="s">
        <v>21</v>
      </c>
      <c r="H245" s="25" t="s">
        <v>20</v>
      </c>
      <c r="I245" s="38"/>
      <c r="J245" s="37" t="s">
        <v>24</v>
      </c>
      <c r="K245" s="412">
        <f t="shared" si="11"/>
        <v>59.6</v>
      </c>
      <c r="L245" s="412">
        <f t="shared" si="11"/>
        <v>41.5</v>
      </c>
      <c r="M245" s="416">
        <f t="shared" si="7"/>
        <v>69.630872483221466</v>
      </c>
    </row>
    <row r="246" spans="2:13">
      <c r="B246" s="18" t="s">
        <v>52</v>
      </c>
      <c r="C246" s="126" t="s">
        <v>42</v>
      </c>
      <c r="D246" s="126" t="s">
        <v>20</v>
      </c>
      <c r="E246" s="126" t="s">
        <v>22</v>
      </c>
      <c r="F246" s="126" t="s">
        <v>23</v>
      </c>
      <c r="G246" s="126" t="s">
        <v>25</v>
      </c>
      <c r="H246" s="127" t="s">
        <v>26</v>
      </c>
      <c r="I246" s="38"/>
      <c r="J246" s="17" t="s">
        <v>263</v>
      </c>
      <c r="K246" s="412">
        <f t="shared" si="11"/>
        <v>59.6</v>
      </c>
      <c r="L246" s="412">
        <f t="shared" si="11"/>
        <v>41.5</v>
      </c>
      <c r="M246" s="416">
        <f t="shared" si="7"/>
        <v>69.630872483221466</v>
      </c>
    </row>
    <row r="247" spans="2:13">
      <c r="B247" s="18" t="s">
        <v>52</v>
      </c>
      <c r="C247" s="19" t="s">
        <v>42</v>
      </c>
      <c r="D247" s="19" t="s">
        <v>20</v>
      </c>
      <c r="E247" s="19" t="s">
        <v>22</v>
      </c>
      <c r="F247" s="19" t="s">
        <v>23</v>
      </c>
      <c r="G247" s="19" t="s">
        <v>25</v>
      </c>
      <c r="H247" s="20" t="s">
        <v>26</v>
      </c>
      <c r="I247" s="77" t="s">
        <v>203</v>
      </c>
      <c r="J247" s="78" t="s">
        <v>204</v>
      </c>
      <c r="K247" s="412">
        <v>59.6</v>
      </c>
      <c r="L247" s="412">
        <v>41.5</v>
      </c>
      <c r="M247" s="416">
        <f t="shared" si="7"/>
        <v>69.630872483221466</v>
      </c>
    </row>
    <row r="248" spans="2:13" ht="13.8">
      <c r="B248" s="264" t="s">
        <v>52</v>
      </c>
      <c r="C248" s="265" t="s">
        <v>42</v>
      </c>
      <c r="D248" s="265" t="s">
        <v>22</v>
      </c>
      <c r="E248" s="265" t="s">
        <v>22</v>
      </c>
      <c r="F248" s="265" t="s">
        <v>20</v>
      </c>
      <c r="G248" s="265" t="s">
        <v>21</v>
      </c>
      <c r="H248" s="266" t="s">
        <v>20</v>
      </c>
      <c r="I248" s="253"/>
      <c r="J248" s="270" t="s">
        <v>335</v>
      </c>
      <c r="K248" s="417">
        <f>K249+K254</f>
        <v>1767.8000000000002</v>
      </c>
      <c r="L248" s="417">
        <f>L249+L254</f>
        <v>1595.2</v>
      </c>
      <c r="M248" s="411">
        <f t="shared" si="7"/>
        <v>90.236452087340197</v>
      </c>
    </row>
    <row r="249" spans="2:13" ht="26.4">
      <c r="B249" s="238" t="s">
        <v>52</v>
      </c>
      <c r="C249" s="231" t="s">
        <v>42</v>
      </c>
      <c r="D249" s="231" t="s">
        <v>22</v>
      </c>
      <c r="E249" s="231" t="s">
        <v>22</v>
      </c>
      <c r="F249" s="231" t="s">
        <v>22</v>
      </c>
      <c r="G249" s="231" t="s">
        <v>21</v>
      </c>
      <c r="H249" s="198" t="s">
        <v>20</v>
      </c>
      <c r="I249" s="232"/>
      <c r="J249" s="371" t="s">
        <v>31</v>
      </c>
      <c r="K249" s="418">
        <f>K250+K252</f>
        <v>1035.7</v>
      </c>
      <c r="L249" s="418">
        <f>L250+L252</f>
        <v>922.7</v>
      </c>
      <c r="M249" s="415">
        <f t="shared" si="7"/>
        <v>89.089504682823218</v>
      </c>
    </row>
    <row r="250" spans="2:13" ht="26.4">
      <c r="B250" s="195" t="s">
        <v>52</v>
      </c>
      <c r="C250" s="188" t="s">
        <v>42</v>
      </c>
      <c r="D250" s="188" t="s">
        <v>22</v>
      </c>
      <c r="E250" s="188" t="s">
        <v>22</v>
      </c>
      <c r="F250" s="188" t="s">
        <v>22</v>
      </c>
      <c r="G250" s="188" t="s">
        <v>330</v>
      </c>
      <c r="H250" s="189" t="s">
        <v>20</v>
      </c>
      <c r="I250" s="222"/>
      <c r="J250" s="372" t="s">
        <v>367</v>
      </c>
      <c r="K250" s="419">
        <f>K251</f>
        <v>858.2</v>
      </c>
      <c r="L250" s="419">
        <f>L251</f>
        <v>765.5</v>
      </c>
      <c r="M250" s="415">
        <f t="shared" si="7"/>
        <v>89.198322069447684</v>
      </c>
    </row>
    <row r="251" spans="2:13">
      <c r="B251" s="195" t="s">
        <v>52</v>
      </c>
      <c r="C251" s="188" t="s">
        <v>42</v>
      </c>
      <c r="D251" s="188" t="s">
        <v>22</v>
      </c>
      <c r="E251" s="188" t="s">
        <v>22</v>
      </c>
      <c r="F251" s="188" t="s">
        <v>22</v>
      </c>
      <c r="G251" s="188" t="s">
        <v>330</v>
      </c>
      <c r="H251" s="189" t="s">
        <v>20</v>
      </c>
      <c r="I251" s="214" t="s">
        <v>203</v>
      </c>
      <c r="J251" s="250" t="s">
        <v>204</v>
      </c>
      <c r="K251" s="419">
        <v>858.2</v>
      </c>
      <c r="L251" s="419">
        <v>765.5</v>
      </c>
      <c r="M251" s="415">
        <f t="shared" si="7"/>
        <v>89.198322069447684</v>
      </c>
    </row>
    <row r="252" spans="2:13" ht="39.6">
      <c r="B252" s="238" t="s">
        <v>52</v>
      </c>
      <c r="C252" s="231" t="s">
        <v>42</v>
      </c>
      <c r="D252" s="231" t="s">
        <v>22</v>
      </c>
      <c r="E252" s="231" t="s">
        <v>22</v>
      </c>
      <c r="F252" s="188" t="s">
        <v>22</v>
      </c>
      <c r="G252" s="188" t="s">
        <v>368</v>
      </c>
      <c r="H252" s="189" t="s">
        <v>20</v>
      </c>
      <c r="I252" s="222"/>
      <c r="J252" s="372" t="s">
        <v>369</v>
      </c>
      <c r="K252" s="419">
        <f>K253</f>
        <v>177.5</v>
      </c>
      <c r="L252" s="419">
        <f>L253</f>
        <v>157.19999999999999</v>
      </c>
      <c r="M252" s="415">
        <f t="shared" si="7"/>
        <v>88.563380281690129</v>
      </c>
    </row>
    <row r="253" spans="2:13">
      <c r="B253" s="195" t="s">
        <v>52</v>
      </c>
      <c r="C253" s="188" t="s">
        <v>42</v>
      </c>
      <c r="D253" s="188" t="s">
        <v>22</v>
      </c>
      <c r="E253" s="188" t="s">
        <v>22</v>
      </c>
      <c r="F253" s="188" t="s">
        <v>22</v>
      </c>
      <c r="G253" s="188" t="s">
        <v>368</v>
      </c>
      <c r="H253" s="189" t="s">
        <v>20</v>
      </c>
      <c r="I253" s="214" t="s">
        <v>203</v>
      </c>
      <c r="J253" s="250" t="s">
        <v>204</v>
      </c>
      <c r="K253" s="419">
        <v>177.5</v>
      </c>
      <c r="L253" s="419">
        <v>157.19999999999999</v>
      </c>
      <c r="M253" s="415">
        <f t="shared" si="7"/>
        <v>88.563380281690129</v>
      </c>
    </row>
    <row r="254" spans="2:13" ht="26.4">
      <c r="B254" s="238" t="s">
        <v>52</v>
      </c>
      <c r="C254" s="231" t="s">
        <v>42</v>
      </c>
      <c r="D254" s="231" t="s">
        <v>22</v>
      </c>
      <c r="E254" s="231" t="s">
        <v>22</v>
      </c>
      <c r="F254" s="231" t="s">
        <v>45</v>
      </c>
      <c r="G254" s="231" t="s">
        <v>21</v>
      </c>
      <c r="H254" s="198" t="s">
        <v>20</v>
      </c>
      <c r="I254" s="232"/>
      <c r="J254" s="271" t="s">
        <v>46</v>
      </c>
      <c r="K254" s="418">
        <f>K255</f>
        <v>732.1</v>
      </c>
      <c r="L254" s="418">
        <v>672.5</v>
      </c>
      <c r="M254" s="415">
        <f t="shared" si="7"/>
        <v>91.859035650867355</v>
      </c>
    </row>
    <row r="255" spans="2:13" ht="26.4">
      <c r="B255" s="195" t="s">
        <v>52</v>
      </c>
      <c r="C255" s="188" t="s">
        <v>42</v>
      </c>
      <c r="D255" s="188" t="s">
        <v>22</v>
      </c>
      <c r="E255" s="188" t="s">
        <v>22</v>
      </c>
      <c r="F255" s="188" t="s">
        <v>45</v>
      </c>
      <c r="G255" s="188" t="s">
        <v>330</v>
      </c>
      <c r="H255" s="189" t="s">
        <v>20</v>
      </c>
      <c r="I255" s="222"/>
      <c r="J255" s="260" t="s">
        <v>336</v>
      </c>
      <c r="K255" s="419">
        <v>732.1</v>
      </c>
      <c r="L255" s="419">
        <v>672.5</v>
      </c>
      <c r="M255" s="415">
        <f t="shared" si="7"/>
        <v>91.859035650867355</v>
      </c>
    </row>
    <row r="256" spans="2:13">
      <c r="B256" s="195" t="s">
        <v>52</v>
      </c>
      <c r="C256" s="188" t="s">
        <v>42</v>
      </c>
      <c r="D256" s="188" t="s">
        <v>22</v>
      </c>
      <c r="E256" s="188" t="s">
        <v>22</v>
      </c>
      <c r="F256" s="188" t="s">
        <v>45</v>
      </c>
      <c r="G256" s="188" t="s">
        <v>330</v>
      </c>
      <c r="H256" s="189" t="s">
        <v>26</v>
      </c>
      <c r="I256" s="214" t="s">
        <v>203</v>
      </c>
      <c r="J256" s="258" t="s">
        <v>204</v>
      </c>
      <c r="K256" s="419">
        <v>732.1</v>
      </c>
      <c r="L256" s="419">
        <v>672.5</v>
      </c>
      <c r="M256" s="415">
        <f t="shared" si="7"/>
        <v>91.859035650867355</v>
      </c>
    </row>
    <row r="257" spans="2:13" ht="26.4">
      <c r="B257" s="264" t="s">
        <v>52</v>
      </c>
      <c r="C257" s="265" t="s">
        <v>42</v>
      </c>
      <c r="D257" s="265" t="s">
        <v>22</v>
      </c>
      <c r="E257" s="265" t="s">
        <v>23</v>
      </c>
      <c r="F257" s="265" t="s">
        <v>20</v>
      </c>
      <c r="G257" s="265" t="s">
        <v>21</v>
      </c>
      <c r="H257" s="266" t="s">
        <v>20</v>
      </c>
      <c r="I257" s="259"/>
      <c r="J257" s="267" t="s">
        <v>329</v>
      </c>
      <c r="K257" s="409">
        <f>K258+K263</f>
        <v>11121.9</v>
      </c>
      <c r="L257" s="409">
        <f>L258+L263</f>
        <v>10834</v>
      </c>
      <c r="M257" s="411">
        <f t="shared" si="7"/>
        <v>97.411413517474529</v>
      </c>
    </row>
    <row r="258" spans="2:13" ht="26.4">
      <c r="B258" s="238" t="s">
        <v>52</v>
      </c>
      <c r="C258" s="231" t="s">
        <v>42</v>
      </c>
      <c r="D258" s="231" t="s">
        <v>22</v>
      </c>
      <c r="E258" s="231" t="s">
        <v>23</v>
      </c>
      <c r="F258" s="231" t="s">
        <v>22</v>
      </c>
      <c r="G258" s="231" t="s">
        <v>21</v>
      </c>
      <c r="H258" s="198" t="s">
        <v>20</v>
      </c>
      <c r="I258" s="232"/>
      <c r="J258" s="371" t="s">
        <v>31</v>
      </c>
      <c r="K258" s="414">
        <f>K259+K261</f>
        <v>5215.8999999999996</v>
      </c>
      <c r="L258" s="414">
        <f>L259+L261</f>
        <v>4946.6000000000004</v>
      </c>
      <c r="M258" s="415">
        <f t="shared" si="7"/>
        <v>94.836940892271727</v>
      </c>
    </row>
    <row r="259" spans="2:13" ht="26.4">
      <c r="B259" s="195" t="s">
        <v>52</v>
      </c>
      <c r="C259" s="188" t="s">
        <v>42</v>
      </c>
      <c r="D259" s="231" t="s">
        <v>22</v>
      </c>
      <c r="E259" s="231" t="s">
        <v>23</v>
      </c>
      <c r="F259" s="188" t="s">
        <v>22</v>
      </c>
      <c r="G259" s="188" t="s">
        <v>330</v>
      </c>
      <c r="H259" s="189" t="s">
        <v>20</v>
      </c>
      <c r="I259" s="222"/>
      <c r="J259" s="372" t="s">
        <v>370</v>
      </c>
      <c r="K259" s="412">
        <v>4975.8999999999996</v>
      </c>
      <c r="L259" s="412">
        <v>4706.8</v>
      </c>
      <c r="M259" s="416">
        <f t="shared" si="7"/>
        <v>94.591933117626965</v>
      </c>
    </row>
    <row r="260" spans="2:13">
      <c r="B260" s="195" t="s">
        <v>52</v>
      </c>
      <c r="C260" s="188" t="s">
        <v>42</v>
      </c>
      <c r="D260" s="231" t="s">
        <v>22</v>
      </c>
      <c r="E260" s="231" t="s">
        <v>23</v>
      </c>
      <c r="F260" s="188" t="s">
        <v>22</v>
      </c>
      <c r="G260" s="188" t="s">
        <v>330</v>
      </c>
      <c r="H260" s="189" t="s">
        <v>20</v>
      </c>
      <c r="I260" s="214" t="s">
        <v>203</v>
      </c>
      <c r="J260" s="250" t="s">
        <v>204</v>
      </c>
      <c r="K260" s="412">
        <v>4975.8999999999996</v>
      </c>
      <c r="L260" s="412">
        <v>4706.8</v>
      </c>
      <c r="M260" s="416">
        <f t="shared" si="7"/>
        <v>94.591933117626965</v>
      </c>
    </row>
    <row r="261" spans="2:13" ht="39.6">
      <c r="B261" s="195" t="s">
        <v>52</v>
      </c>
      <c r="C261" s="188" t="s">
        <v>42</v>
      </c>
      <c r="D261" s="231" t="s">
        <v>22</v>
      </c>
      <c r="E261" s="231" t="s">
        <v>23</v>
      </c>
      <c r="F261" s="188" t="s">
        <v>22</v>
      </c>
      <c r="G261" s="188" t="s">
        <v>368</v>
      </c>
      <c r="H261" s="189" t="s">
        <v>20</v>
      </c>
      <c r="I261" s="222"/>
      <c r="J261" s="372" t="s">
        <v>371</v>
      </c>
      <c r="K261" s="412">
        <v>240</v>
      </c>
      <c r="L261" s="412">
        <v>239.8</v>
      </c>
      <c r="M261" s="416">
        <f t="shared" si="7"/>
        <v>99.916666666666671</v>
      </c>
    </row>
    <row r="262" spans="2:13">
      <c r="B262" s="195" t="s">
        <v>52</v>
      </c>
      <c r="C262" s="188" t="s">
        <v>42</v>
      </c>
      <c r="D262" s="231" t="s">
        <v>22</v>
      </c>
      <c r="E262" s="231" t="s">
        <v>23</v>
      </c>
      <c r="F262" s="188" t="s">
        <v>22</v>
      </c>
      <c r="G262" s="188" t="s">
        <v>368</v>
      </c>
      <c r="H262" s="189" t="s">
        <v>20</v>
      </c>
      <c r="I262" s="214" t="s">
        <v>203</v>
      </c>
      <c r="J262" s="250" t="s">
        <v>204</v>
      </c>
      <c r="K262" s="412">
        <v>240</v>
      </c>
      <c r="L262" s="412">
        <v>239.8</v>
      </c>
      <c r="M262" s="416">
        <f t="shared" si="7"/>
        <v>99.916666666666671</v>
      </c>
    </row>
    <row r="263" spans="2:13" ht="26.4">
      <c r="B263" s="238" t="s">
        <v>52</v>
      </c>
      <c r="C263" s="231" t="s">
        <v>42</v>
      </c>
      <c r="D263" s="231" t="s">
        <v>22</v>
      </c>
      <c r="E263" s="231" t="s">
        <v>23</v>
      </c>
      <c r="F263" s="231" t="s">
        <v>45</v>
      </c>
      <c r="G263" s="231" t="s">
        <v>21</v>
      </c>
      <c r="H263" s="198" t="s">
        <v>20</v>
      </c>
      <c r="I263" s="232"/>
      <c r="J263" s="26" t="s">
        <v>46</v>
      </c>
      <c r="K263" s="418">
        <f>K264</f>
        <v>5906</v>
      </c>
      <c r="L263" s="418">
        <f>L264</f>
        <v>5887.4</v>
      </c>
      <c r="M263" s="415">
        <f t="shared" si="7"/>
        <v>99.685066034541137</v>
      </c>
    </row>
    <row r="264" spans="2:13" ht="26.4">
      <c r="B264" s="195" t="s">
        <v>52</v>
      </c>
      <c r="C264" s="188" t="s">
        <v>42</v>
      </c>
      <c r="D264" s="188" t="s">
        <v>22</v>
      </c>
      <c r="E264" s="188" t="s">
        <v>23</v>
      </c>
      <c r="F264" s="188" t="s">
        <v>45</v>
      </c>
      <c r="G264" s="188" t="s">
        <v>330</v>
      </c>
      <c r="H264" s="189" t="s">
        <v>26</v>
      </c>
      <c r="I264" s="222"/>
      <c r="J264" s="268" t="s">
        <v>331</v>
      </c>
      <c r="K264" s="419">
        <f>K265</f>
        <v>5906</v>
      </c>
      <c r="L264" s="419">
        <v>5887.4</v>
      </c>
      <c r="M264" s="416">
        <f t="shared" si="7"/>
        <v>99.685066034541137</v>
      </c>
    </row>
    <row r="265" spans="2:13" ht="15" customHeight="1">
      <c r="B265" s="195" t="s">
        <v>52</v>
      </c>
      <c r="C265" s="188" t="s">
        <v>42</v>
      </c>
      <c r="D265" s="188" t="s">
        <v>22</v>
      </c>
      <c r="E265" s="188" t="s">
        <v>23</v>
      </c>
      <c r="F265" s="188" t="s">
        <v>45</v>
      </c>
      <c r="G265" s="188" t="s">
        <v>330</v>
      </c>
      <c r="H265" s="189" t="s">
        <v>26</v>
      </c>
      <c r="I265" s="214" t="s">
        <v>203</v>
      </c>
      <c r="J265" s="268" t="s">
        <v>332</v>
      </c>
      <c r="K265" s="419">
        <v>5906</v>
      </c>
      <c r="L265" s="419">
        <v>5887.4</v>
      </c>
      <c r="M265" s="416">
        <f t="shared" si="7"/>
        <v>99.685066034541137</v>
      </c>
    </row>
    <row r="266" spans="2:13" ht="26.4">
      <c r="B266" s="264" t="s">
        <v>52</v>
      </c>
      <c r="C266" s="265" t="s">
        <v>42</v>
      </c>
      <c r="D266" s="265" t="s">
        <v>22</v>
      </c>
      <c r="E266" s="265" t="s">
        <v>40</v>
      </c>
      <c r="F266" s="265" t="s">
        <v>20</v>
      </c>
      <c r="G266" s="265" t="s">
        <v>21</v>
      </c>
      <c r="H266" s="266" t="s">
        <v>20</v>
      </c>
      <c r="I266" s="259"/>
      <c r="J266" s="267" t="s">
        <v>333</v>
      </c>
      <c r="K266" s="417">
        <f>K272+K267</f>
        <v>948.1</v>
      </c>
      <c r="L266" s="417">
        <f>L272+L267</f>
        <v>946.40000000000009</v>
      </c>
      <c r="M266" s="411">
        <f t="shared" si="7"/>
        <v>99.820694019618202</v>
      </c>
    </row>
    <row r="267" spans="2:13" ht="26.4">
      <c r="B267" s="238" t="s">
        <v>52</v>
      </c>
      <c r="C267" s="231" t="s">
        <v>42</v>
      </c>
      <c r="D267" s="231" t="s">
        <v>22</v>
      </c>
      <c r="E267" s="231" t="s">
        <v>40</v>
      </c>
      <c r="F267" s="231" t="s">
        <v>22</v>
      </c>
      <c r="G267" s="231" t="s">
        <v>21</v>
      </c>
      <c r="H267" s="198" t="s">
        <v>20</v>
      </c>
      <c r="I267" s="232"/>
      <c r="J267" s="371" t="s">
        <v>31</v>
      </c>
      <c r="K267" s="418">
        <f>K268+K270</f>
        <v>503.1</v>
      </c>
      <c r="L267" s="418">
        <f>L268+L270</f>
        <v>503.1</v>
      </c>
      <c r="M267" s="415">
        <f t="shared" si="7"/>
        <v>100</v>
      </c>
    </row>
    <row r="268" spans="2:13" ht="26.4">
      <c r="B268" s="195" t="s">
        <v>52</v>
      </c>
      <c r="C268" s="188" t="s">
        <v>42</v>
      </c>
      <c r="D268" s="231" t="s">
        <v>22</v>
      </c>
      <c r="E268" s="231" t="s">
        <v>40</v>
      </c>
      <c r="F268" s="188" t="s">
        <v>22</v>
      </c>
      <c r="G268" s="188" t="s">
        <v>330</v>
      </c>
      <c r="H268" s="189" t="s">
        <v>20</v>
      </c>
      <c r="I268" s="222"/>
      <c r="J268" s="372" t="s">
        <v>372</v>
      </c>
      <c r="K268" s="419">
        <v>483.1</v>
      </c>
      <c r="L268" s="419">
        <v>483.1</v>
      </c>
      <c r="M268" s="416">
        <f t="shared" ref="M268:M331" si="12">L268/K268*100</f>
        <v>100</v>
      </c>
    </row>
    <row r="269" spans="2:13">
      <c r="B269" s="195" t="s">
        <v>52</v>
      </c>
      <c r="C269" s="188" t="s">
        <v>42</v>
      </c>
      <c r="D269" s="231" t="s">
        <v>22</v>
      </c>
      <c r="E269" s="231" t="s">
        <v>40</v>
      </c>
      <c r="F269" s="188" t="s">
        <v>22</v>
      </c>
      <c r="G269" s="188" t="s">
        <v>330</v>
      </c>
      <c r="H269" s="189" t="s">
        <v>20</v>
      </c>
      <c r="I269" s="214" t="s">
        <v>203</v>
      </c>
      <c r="J269" s="250" t="s">
        <v>204</v>
      </c>
      <c r="K269" s="419">
        <v>483.1</v>
      </c>
      <c r="L269" s="419">
        <v>483.1</v>
      </c>
      <c r="M269" s="416">
        <f t="shared" si="12"/>
        <v>100</v>
      </c>
    </row>
    <row r="270" spans="2:13" ht="39.6">
      <c r="B270" s="195" t="s">
        <v>52</v>
      </c>
      <c r="C270" s="188" t="s">
        <v>42</v>
      </c>
      <c r="D270" s="231" t="s">
        <v>22</v>
      </c>
      <c r="E270" s="231" t="s">
        <v>40</v>
      </c>
      <c r="F270" s="188" t="s">
        <v>22</v>
      </c>
      <c r="G270" s="188" t="s">
        <v>368</v>
      </c>
      <c r="H270" s="189" t="s">
        <v>20</v>
      </c>
      <c r="I270" s="222"/>
      <c r="J270" s="372" t="s">
        <v>373</v>
      </c>
      <c r="K270" s="419">
        <v>20</v>
      </c>
      <c r="L270" s="419">
        <v>20</v>
      </c>
      <c r="M270" s="416">
        <f t="shared" si="12"/>
        <v>100</v>
      </c>
    </row>
    <row r="271" spans="2:13">
      <c r="B271" s="195" t="s">
        <v>52</v>
      </c>
      <c r="C271" s="188" t="s">
        <v>42</v>
      </c>
      <c r="D271" s="231" t="s">
        <v>22</v>
      </c>
      <c r="E271" s="231" t="s">
        <v>40</v>
      </c>
      <c r="F271" s="188" t="s">
        <v>22</v>
      </c>
      <c r="G271" s="188" t="s">
        <v>368</v>
      </c>
      <c r="H271" s="189" t="s">
        <v>20</v>
      </c>
      <c r="I271" s="214" t="s">
        <v>203</v>
      </c>
      <c r="J271" s="250" t="s">
        <v>204</v>
      </c>
      <c r="K271" s="419">
        <v>20</v>
      </c>
      <c r="L271" s="419">
        <v>20</v>
      </c>
      <c r="M271" s="416">
        <f t="shared" si="12"/>
        <v>100</v>
      </c>
    </row>
    <row r="272" spans="2:13" ht="26.4">
      <c r="B272" s="238" t="s">
        <v>52</v>
      </c>
      <c r="C272" s="231" t="s">
        <v>42</v>
      </c>
      <c r="D272" s="231" t="s">
        <v>22</v>
      </c>
      <c r="E272" s="231" t="s">
        <v>40</v>
      </c>
      <c r="F272" s="231" t="s">
        <v>45</v>
      </c>
      <c r="G272" s="231" t="s">
        <v>21</v>
      </c>
      <c r="H272" s="198" t="s">
        <v>20</v>
      </c>
      <c r="I272" s="232"/>
      <c r="J272" s="26" t="s">
        <v>46</v>
      </c>
      <c r="K272" s="415">
        <v>445</v>
      </c>
      <c r="L272" s="415">
        <v>443.3</v>
      </c>
      <c r="M272" s="415">
        <f t="shared" si="12"/>
        <v>99.617977528089881</v>
      </c>
    </row>
    <row r="273" spans="2:13" ht="26.4">
      <c r="B273" s="195" t="s">
        <v>52</v>
      </c>
      <c r="C273" s="188" t="s">
        <v>42</v>
      </c>
      <c r="D273" s="188" t="s">
        <v>22</v>
      </c>
      <c r="E273" s="188" t="s">
        <v>40</v>
      </c>
      <c r="F273" s="188" t="s">
        <v>45</v>
      </c>
      <c r="G273" s="188" t="s">
        <v>330</v>
      </c>
      <c r="H273" s="189" t="s">
        <v>20</v>
      </c>
      <c r="I273" s="222"/>
      <c r="J273" s="268" t="s">
        <v>334</v>
      </c>
      <c r="K273" s="416">
        <v>445</v>
      </c>
      <c r="L273" s="416">
        <v>443.3</v>
      </c>
      <c r="M273" s="416">
        <f t="shared" si="12"/>
        <v>99.617977528089881</v>
      </c>
    </row>
    <row r="274" spans="2:13" ht="26.4">
      <c r="B274" s="195" t="s">
        <v>52</v>
      </c>
      <c r="C274" s="188" t="s">
        <v>42</v>
      </c>
      <c r="D274" s="188" t="s">
        <v>22</v>
      </c>
      <c r="E274" s="188" t="s">
        <v>40</v>
      </c>
      <c r="F274" s="188" t="s">
        <v>45</v>
      </c>
      <c r="G274" s="188" t="s">
        <v>330</v>
      </c>
      <c r="H274" s="189" t="s">
        <v>26</v>
      </c>
      <c r="I274" s="214" t="s">
        <v>203</v>
      </c>
      <c r="J274" s="269" t="s">
        <v>332</v>
      </c>
      <c r="K274" s="416">
        <v>445</v>
      </c>
      <c r="L274" s="416">
        <v>443.3</v>
      </c>
      <c r="M274" s="416">
        <f t="shared" si="12"/>
        <v>99.617977528089881</v>
      </c>
    </row>
    <row r="275" spans="2:13" ht="26.4">
      <c r="B275" s="195" t="s">
        <v>52</v>
      </c>
      <c r="C275" s="188" t="s">
        <v>42</v>
      </c>
      <c r="D275" s="188" t="s">
        <v>22</v>
      </c>
      <c r="E275" s="188" t="s">
        <v>40</v>
      </c>
      <c r="F275" s="188" t="s">
        <v>45</v>
      </c>
      <c r="G275" s="188" t="s">
        <v>330</v>
      </c>
      <c r="H275" s="189" t="s">
        <v>26</v>
      </c>
      <c r="I275" s="214" t="s">
        <v>203</v>
      </c>
      <c r="J275" s="269" t="s">
        <v>332</v>
      </c>
      <c r="K275" s="412">
        <v>445</v>
      </c>
      <c r="L275" s="412">
        <v>443.3</v>
      </c>
      <c r="M275" s="416">
        <f t="shared" si="12"/>
        <v>99.617977528089881</v>
      </c>
    </row>
    <row r="276" spans="2:13">
      <c r="B276" s="212" t="s">
        <v>52</v>
      </c>
      <c r="C276" s="202" t="s">
        <v>42</v>
      </c>
      <c r="D276" s="202" t="s">
        <v>22</v>
      </c>
      <c r="E276" s="202" t="s">
        <v>42</v>
      </c>
      <c r="F276" s="202" t="s">
        <v>20</v>
      </c>
      <c r="G276" s="202" t="s">
        <v>21</v>
      </c>
      <c r="H276" s="203" t="s">
        <v>20</v>
      </c>
      <c r="I276" s="259"/>
      <c r="J276" s="272" t="s">
        <v>408</v>
      </c>
      <c r="K276" s="417">
        <f>K282+K277</f>
        <v>1204.8000000000002</v>
      </c>
      <c r="L276" s="417">
        <f>L282+L277</f>
        <v>1204.7</v>
      </c>
      <c r="M276" s="411">
        <f t="shared" si="12"/>
        <v>99.991699867197852</v>
      </c>
    </row>
    <row r="277" spans="2:13" ht="26.4">
      <c r="B277" s="238" t="s">
        <v>52</v>
      </c>
      <c r="C277" s="231" t="s">
        <v>42</v>
      </c>
      <c r="D277" s="231" t="s">
        <v>22</v>
      </c>
      <c r="E277" s="231" t="s">
        <v>42</v>
      </c>
      <c r="F277" s="231" t="s">
        <v>22</v>
      </c>
      <c r="G277" s="231" t="s">
        <v>21</v>
      </c>
      <c r="H277" s="198" t="s">
        <v>20</v>
      </c>
      <c r="I277" s="232"/>
      <c r="J277" s="371" t="s">
        <v>31</v>
      </c>
      <c r="K277" s="418">
        <f>K278+K280</f>
        <v>617.1</v>
      </c>
      <c r="L277" s="418">
        <f>L278+L280</f>
        <v>617</v>
      </c>
      <c r="M277" s="415">
        <f t="shared" si="12"/>
        <v>99.983795170960946</v>
      </c>
    </row>
    <row r="278" spans="2:13" ht="26.4">
      <c r="B278" s="195" t="s">
        <v>52</v>
      </c>
      <c r="C278" s="188" t="s">
        <v>42</v>
      </c>
      <c r="D278" s="188" t="s">
        <v>22</v>
      </c>
      <c r="E278" s="188" t="s">
        <v>42</v>
      </c>
      <c r="F278" s="188" t="s">
        <v>22</v>
      </c>
      <c r="G278" s="188" t="s">
        <v>330</v>
      </c>
      <c r="H278" s="189" t="s">
        <v>20</v>
      </c>
      <c r="I278" s="222"/>
      <c r="J278" s="372" t="s">
        <v>374</v>
      </c>
      <c r="K278" s="419">
        <v>597.1</v>
      </c>
      <c r="L278" s="419">
        <v>597.1</v>
      </c>
      <c r="M278" s="416">
        <f t="shared" si="12"/>
        <v>100</v>
      </c>
    </row>
    <row r="279" spans="2:13">
      <c r="B279" s="195" t="s">
        <v>52</v>
      </c>
      <c r="C279" s="188" t="s">
        <v>42</v>
      </c>
      <c r="D279" s="188" t="s">
        <v>22</v>
      </c>
      <c r="E279" s="188" t="s">
        <v>42</v>
      </c>
      <c r="F279" s="188" t="s">
        <v>22</v>
      </c>
      <c r="G279" s="188" t="s">
        <v>330</v>
      </c>
      <c r="H279" s="189" t="s">
        <v>20</v>
      </c>
      <c r="I279" s="214" t="s">
        <v>203</v>
      </c>
      <c r="J279" s="250" t="s">
        <v>204</v>
      </c>
      <c r="K279" s="419">
        <v>597.1</v>
      </c>
      <c r="L279" s="419">
        <v>597.1</v>
      </c>
      <c r="M279" s="416">
        <f t="shared" si="12"/>
        <v>100</v>
      </c>
    </row>
    <row r="280" spans="2:13" ht="39.6">
      <c r="B280" s="195" t="s">
        <v>52</v>
      </c>
      <c r="C280" s="188" t="s">
        <v>42</v>
      </c>
      <c r="D280" s="188" t="s">
        <v>22</v>
      </c>
      <c r="E280" s="188" t="s">
        <v>42</v>
      </c>
      <c r="F280" s="188" t="s">
        <v>22</v>
      </c>
      <c r="G280" s="188" t="s">
        <v>368</v>
      </c>
      <c r="H280" s="189" t="s">
        <v>20</v>
      </c>
      <c r="I280" s="222"/>
      <c r="J280" s="372" t="s">
        <v>375</v>
      </c>
      <c r="K280" s="419">
        <v>20</v>
      </c>
      <c r="L280" s="419">
        <v>19.899999999999999</v>
      </c>
      <c r="M280" s="416">
        <f t="shared" si="12"/>
        <v>99.499999999999986</v>
      </c>
    </row>
    <row r="281" spans="2:13">
      <c r="B281" s="195" t="s">
        <v>52</v>
      </c>
      <c r="C281" s="188" t="s">
        <v>42</v>
      </c>
      <c r="D281" s="188" t="s">
        <v>22</v>
      </c>
      <c r="E281" s="188" t="s">
        <v>42</v>
      </c>
      <c r="F281" s="188" t="s">
        <v>22</v>
      </c>
      <c r="G281" s="188" t="s">
        <v>368</v>
      </c>
      <c r="H281" s="189" t="s">
        <v>20</v>
      </c>
      <c r="I281" s="214" t="s">
        <v>203</v>
      </c>
      <c r="J281" s="250" t="s">
        <v>204</v>
      </c>
      <c r="K281" s="419">
        <v>20</v>
      </c>
      <c r="L281" s="419">
        <v>19.899999999999999</v>
      </c>
      <c r="M281" s="416">
        <f t="shared" si="12"/>
        <v>99.499999999999986</v>
      </c>
    </row>
    <row r="282" spans="2:13" ht="26.4">
      <c r="B282" s="238" t="s">
        <v>52</v>
      </c>
      <c r="C282" s="231" t="s">
        <v>42</v>
      </c>
      <c r="D282" s="231" t="s">
        <v>22</v>
      </c>
      <c r="E282" s="231" t="s">
        <v>42</v>
      </c>
      <c r="F282" s="231" t="s">
        <v>45</v>
      </c>
      <c r="G282" s="231" t="s">
        <v>21</v>
      </c>
      <c r="H282" s="198" t="s">
        <v>20</v>
      </c>
      <c r="I282" s="232"/>
      <c r="J282" s="271" t="s">
        <v>46</v>
      </c>
      <c r="K282" s="419">
        <f>K283</f>
        <v>587.70000000000005</v>
      </c>
      <c r="L282" s="419">
        <f>L283</f>
        <v>587.70000000000005</v>
      </c>
      <c r="M282" s="415">
        <f t="shared" si="12"/>
        <v>100</v>
      </c>
    </row>
    <row r="283" spans="2:13" ht="26.4">
      <c r="B283" s="195" t="s">
        <v>52</v>
      </c>
      <c r="C283" s="188" t="s">
        <v>42</v>
      </c>
      <c r="D283" s="188" t="s">
        <v>22</v>
      </c>
      <c r="E283" s="188" t="s">
        <v>42</v>
      </c>
      <c r="F283" s="188" t="s">
        <v>45</v>
      </c>
      <c r="G283" s="188" t="s">
        <v>330</v>
      </c>
      <c r="H283" s="189" t="s">
        <v>20</v>
      </c>
      <c r="I283" s="222"/>
      <c r="J283" s="260" t="s">
        <v>337</v>
      </c>
      <c r="K283" s="420">
        <v>587.70000000000005</v>
      </c>
      <c r="L283" s="420">
        <v>587.70000000000005</v>
      </c>
      <c r="M283" s="401">
        <f t="shared" si="12"/>
        <v>100</v>
      </c>
    </row>
    <row r="284" spans="2:13">
      <c r="B284" s="195" t="s">
        <v>52</v>
      </c>
      <c r="C284" s="188" t="s">
        <v>42</v>
      </c>
      <c r="D284" s="188" t="s">
        <v>22</v>
      </c>
      <c r="E284" s="188" t="s">
        <v>42</v>
      </c>
      <c r="F284" s="188" t="s">
        <v>45</v>
      </c>
      <c r="G284" s="188" t="s">
        <v>330</v>
      </c>
      <c r="H284" s="189" t="s">
        <v>26</v>
      </c>
      <c r="I284" s="214" t="s">
        <v>203</v>
      </c>
      <c r="J284" s="258" t="s">
        <v>204</v>
      </c>
      <c r="K284" s="420">
        <v>587.70000000000005</v>
      </c>
      <c r="L284" s="420">
        <v>587.70000000000005</v>
      </c>
      <c r="M284" s="401">
        <f t="shared" si="12"/>
        <v>100</v>
      </c>
    </row>
    <row r="285" spans="2:13" ht="26.4">
      <c r="B285" s="212" t="s">
        <v>52</v>
      </c>
      <c r="C285" s="202" t="s">
        <v>42</v>
      </c>
      <c r="D285" s="202" t="s">
        <v>22</v>
      </c>
      <c r="E285" s="202" t="s">
        <v>43</v>
      </c>
      <c r="F285" s="202" t="s">
        <v>20</v>
      </c>
      <c r="G285" s="202" t="s">
        <v>21</v>
      </c>
      <c r="H285" s="203" t="s">
        <v>20</v>
      </c>
      <c r="I285" s="259"/>
      <c r="J285" s="272" t="s">
        <v>409</v>
      </c>
      <c r="K285" s="421">
        <f>K291+K286</f>
        <v>227.60000000000002</v>
      </c>
      <c r="L285" s="421">
        <f>L291+L286</f>
        <v>227.60000000000002</v>
      </c>
      <c r="M285" s="399">
        <f t="shared" si="12"/>
        <v>100</v>
      </c>
    </row>
    <row r="286" spans="2:13" ht="26.4">
      <c r="B286" s="238" t="s">
        <v>52</v>
      </c>
      <c r="C286" s="231" t="s">
        <v>42</v>
      </c>
      <c r="D286" s="231" t="s">
        <v>22</v>
      </c>
      <c r="E286" s="231" t="s">
        <v>43</v>
      </c>
      <c r="F286" s="231" t="s">
        <v>22</v>
      </c>
      <c r="G286" s="231" t="s">
        <v>21</v>
      </c>
      <c r="H286" s="198" t="s">
        <v>20</v>
      </c>
      <c r="I286" s="232"/>
      <c r="J286" s="371" t="s">
        <v>31</v>
      </c>
      <c r="K286" s="422">
        <f>K287+K289</f>
        <v>133.80000000000001</v>
      </c>
      <c r="L286" s="422">
        <f>L287+L289</f>
        <v>133.80000000000001</v>
      </c>
      <c r="M286" s="400">
        <f t="shared" si="12"/>
        <v>100</v>
      </c>
    </row>
    <row r="287" spans="2:13" ht="26.4">
      <c r="B287" s="195" t="s">
        <v>52</v>
      </c>
      <c r="C287" s="188" t="s">
        <v>42</v>
      </c>
      <c r="D287" s="188" t="s">
        <v>22</v>
      </c>
      <c r="E287" s="188" t="s">
        <v>43</v>
      </c>
      <c r="F287" s="188" t="s">
        <v>22</v>
      </c>
      <c r="G287" s="188" t="s">
        <v>330</v>
      </c>
      <c r="H287" s="189" t="s">
        <v>20</v>
      </c>
      <c r="I287" s="222"/>
      <c r="J287" s="372" t="s">
        <v>376</v>
      </c>
      <c r="K287" s="420">
        <v>113.8</v>
      </c>
      <c r="L287" s="420">
        <v>113.8</v>
      </c>
      <c r="M287" s="401">
        <f t="shared" si="12"/>
        <v>100</v>
      </c>
    </row>
    <row r="288" spans="2:13">
      <c r="B288" s="195" t="s">
        <v>52</v>
      </c>
      <c r="C288" s="188" t="s">
        <v>42</v>
      </c>
      <c r="D288" s="188" t="s">
        <v>22</v>
      </c>
      <c r="E288" s="188" t="s">
        <v>43</v>
      </c>
      <c r="F288" s="188" t="s">
        <v>22</v>
      </c>
      <c r="G288" s="188" t="s">
        <v>330</v>
      </c>
      <c r="H288" s="189" t="s">
        <v>20</v>
      </c>
      <c r="I288" s="214" t="s">
        <v>203</v>
      </c>
      <c r="J288" s="250" t="s">
        <v>204</v>
      </c>
      <c r="K288" s="420">
        <v>113.8</v>
      </c>
      <c r="L288" s="420">
        <v>113.8</v>
      </c>
      <c r="M288" s="401">
        <f t="shared" si="12"/>
        <v>100</v>
      </c>
    </row>
    <row r="289" spans="2:13" ht="39.6">
      <c r="B289" s="238" t="s">
        <v>52</v>
      </c>
      <c r="C289" s="231" t="s">
        <v>42</v>
      </c>
      <c r="D289" s="231" t="s">
        <v>22</v>
      </c>
      <c r="E289" s="231" t="s">
        <v>43</v>
      </c>
      <c r="F289" s="188" t="s">
        <v>22</v>
      </c>
      <c r="G289" s="188" t="s">
        <v>368</v>
      </c>
      <c r="H289" s="189" t="s">
        <v>20</v>
      </c>
      <c r="I289" s="222"/>
      <c r="J289" s="372" t="s">
        <v>377</v>
      </c>
      <c r="K289" s="420">
        <v>20</v>
      </c>
      <c r="L289" s="420">
        <v>20</v>
      </c>
      <c r="M289" s="401">
        <f t="shared" si="12"/>
        <v>100</v>
      </c>
    </row>
    <row r="290" spans="2:13">
      <c r="B290" s="195" t="s">
        <v>52</v>
      </c>
      <c r="C290" s="188" t="s">
        <v>42</v>
      </c>
      <c r="D290" s="188" t="s">
        <v>22</v>
      </c>
      <c r="E290" s="188" t="s">
        <v>43</v>
      </c>
      <c r="F290" s="188" t="s">
        <v>22</v>
      </c>
      <c r="G290" s="188" t="s">
        <v>368</v>
      </c>
      <c r="H290" s="189" t="s">
        <v>20</v>
      </c>
      <c r="I290" s="214" t="s">
        <v>203</v>
      </c>
      <c r="J290" s="250" t="s">
        <v>204</v>
      </c>
      <c r="K290" s="420">
        <v>20</v>
      </c>
      <c r="L290" s="420">
        <v>20</v>
      </c>
      <c r="M290" s="401">
        <f t="shared" si="12"/>
        <v>100</v>
      </c>
    </row>
    <row r="291" spans="2:13" ht="26.4">
      <c r="B291" s="238" t="s">
        <v>52</v>
      </c>
      <c r="C291" s="231" t="s">
        <v>42</v>
      </c>
      <c r="D291" s="231" t="s">
        <v>22</v>
      </c>
      <c r="E291" s="231" t="s">
        <v>43</v>
      </c>
      <c r="F291" s="231" t="s">
        <v>45</v>
      </c>
      <c r="G291" s="231" t="s">
        <v>21</v>
      </c>
      <c r="H291" s="198" t="s">
        <v>20</v>
      </c>
      <c r="I291" s="232"/>
      <c r="J291" s="271" t="s">
        <v>46</v>
      </c>
      <c r="K291" s="422">
        <f>K292</f>
        <v>93.8</v>
      </c>
      <c r="L291" s="422">
        <f>L292</f>
        <v>93.8</v>
      </c>
      <c r="M291" s="400">
        <f t="shared" si="12"/>
        <v>100</v>
      </c>
    </row>
    <row r="292" spans="2:13" ht="26.4">
      <c r="B292" s="195" t="s">
        <v>52</v>
      </c>
      <c r="C292" s="188" t="s">
        <v>42</v>
      </c>
      <c r="D292" s="188" t="s">
        <v>22</v>
      </c>
      <c r="E292" s="188" t="s">
        <v>43</v>
      </c>
      <c r="F292" s="188" t="s">
        <v>45</v>
      </c>
      <c r="G292" s="188" t="s">
        <v>330</v>
      </c>
      <c r="H292" s="189" t="s">
        <v>20</v>
      </c>
      <c r="I292" s="222"/>
      <c r="J292" s="260" t="s">
        <v>410</v>
      </c>
      <c r="K292" s="420">
        <v>93.8</v>
      </c>
      <c r="L292" s="420">
        <v>93.8</v>
      </c>
      <c r="M292" s="401">
        <f t="shared" si="12"/>
        <v>100</v>
      </c>
    </row>
    <row r="293" spans="2:13">
      <c r="B293" s="195" t="s">
        <v>52</v>
      </c>
      <c r="C293" s="188" t="s">
        <v>42</v>
      </c>
      <c r="D293" s="188" t="s">
        <v>22</v>
      </c>
      <c r="E293" s="188" t="s">
        <v>43</v>
      </c>
      <c r="F293" s="188" t="s">
        <v>45</v>
      </c>
      <c r="G293" s="188" t="s">
        <v>330</v>
      </c>
      <c r="H293" s="189" t="s">
        <v>26</v>
      </c>
      <c r="I293" s="214" t="s">
        <v>203</v>
      </c>
      <c r="J293" s="258" t="s">
        <v>204</v>
      </c>
      <c r="K293" s="420">
        <v>93.8</v>
      </c>
      <c r="L293" s="420">
        <v>93.8</v>
      </c>
      <c r="M293" s="401">
        <f t="shared" si="12"/>
        <v>100</v>
      </c>
    </row>
    <row r="294" spans="2:13" ht="39.6">
      <c r="B294" s="30" t="s">
        <v>225</v>
      </c>
      <c r="C294" s="31" t="s">
        <v>20</v>
      </c>
      <c r="D294" s="31" t="s">
        <v>20</v>
      </c>
      <c r="E294" s="31" t="s">
        <v>20</v>
      </c>
      <c r="F294" s="31" t="s">
        <v>20</v>
      </c>
      <c r="G294" s="31" t="s">
        <v>21</v>
      </c>
      <c r="H294" s="32" t="s">
        <v>20</v>
      </c>
      <c r="I294" s="129"/>
      <c r="J294" s="130" t="s">
        <v>223</v>
      </c>
      <c r="K294" s="399">
        <f>K295</f>
        <v>17781.5</v>
      </c>
      <c r="L294" s="399">
        <f>L295</f>
        <v>17773.7</v>
      </c>
      <c r="M294" s="399">
        <f t="shared" si="12"/>
        <v>99.956134184405144</v>
      </c>
    </row>
    <row r="295" spans="2:13" ht="26.4">
      <c r="B295" s="30" t="s">
        <v>225</v>
      </c>
      <c r="C295" s="31" t="s">
        <v>22</v>
      </c>
      <c r="D295" s="31" t="s">
        <v>20</v>
      </c>
      <c r="E295" s="31" t="s">
        <v>20</v>
      </c>
      <c r="F295" s="31" t="s">
        <v>20</v>
      </c>
      <c r="G295" s="31" t="s">
        <v>21</v>
      </c>
      <c r="H295" s="32" t="s">
        <v>20</v>
      </c>
      <c r="I295" s="64"/>
      <c r="J295" s="130" t="s">
        <v>224</v>
      </c>
      <c r="K295" s="399">
        <f>K296+K300+K304</f>
        <v>17781.5</v>
      </c>
      <c r="L295" s="399">
        <f>L296+L300+L304</f>
        <v>17773.7</v>
      </c>
      <c r="M295" s="399">
        <f t="shared" si="12"/>
        <v>99.956134184405144</v>
      </c>
    </row>
    <row r="296" spans="2:13" ht="39.6">
      <c r="B296" s="30" t="s">
        <v>225</v>
      </c>
      <c r="C296" s="31" t="s">
        <v>22</v>
      </c>
      <c r="D296" s="31" t="s">
        <v>20</v>
      </c>
      <c r="E296" s="31" t="s">
        <v>23</v>
      </c>
      <c r="F296" s="31" t="s">
        <v>20</v>
      </c>
      <c r="G296" s="31" t="s">
        <v>21</v>
      </c>
      <c r="H296" s="32" t="s">
        <v>20</v>
      </c>
      <c r="I296" s="64"/>
      <c r="J296" s="130" t="s">
        <v>226</v>
      </c>
      <c r="K296" s="399">
        <f>K297</f>
        <v>586.70000000000005</v>
      </c>
      <c r="L296" s="399">
        <f>L297</f>
        <v>578.9</v>
      </c>
      <c r="M296" s="399">
        <f t="shared" si="12"/>
        <v>98.670530083517974</v>
      </c>
    </row>
    <row r="297" spans="2:13">
      <c r="B297" s="18" t="s">
        <v>225</v>
      </c>
      <c r="C297" s="36" t="s">
        <v>22</v>
      </c>
      <c r="D297" s="36" t="s">
        <v>20</v>
      </c>
      <c r="E297" s="36" t="s">
        <v>23</v>
      </c>
      <c r="F297" s="36" t="s">
        <v>23</v>
      </c>
      <c r="G297" s="36" t="s">
        <v>21</v>
      </c>
      <c r="H297" s="25" t="s">
        <v>20</v>
      </c>
      <c r="I297" s="43"/>
      <c r="J297" s="44" t="s">
        <v>24</v>
      </c>
      <c r="K297" s="401">
        <f>K298</f>
        <v>586.70000000000005</v>
      </c>
      <c r="L297" s="401">
        <f>L298</f>
        <v>578.9</v>
      </c>
      <c r="M297" s="401">
        <f t="shared" si="12"/>
        <v>98.670530083517974</v>
      </c>
    </row>
    <row r="298" spans="2:13">
      <c r="B298" s="18" t="s">
        <v>225</v>
      </c>
      <c r="C298" s="19" t="s">
        <v>22</v>
      </c>
      <c r="D298" s="19" t="s">
        <v>20</v>
      </c>
      <c r="E298" s="19" t="s">
        <v>23</v>
      </c>
      <c r="F298" s="19" t="s">
        <v>23</v>
      </c>
      <c r="G298" s="19" t="s">
        <v>29</v>
      </c>
      <c r="H298" s="20" t="s">
        <v>26</v>
      </c>
      <c r="I298" s="64"/>
      <c r="J298" s="131" t="s">
        <v>272</v>
      </c>
      <c r="K298" s="401">
        <v>586.70000000000005</v>
      </c>
      <c r="L298" s="401">
        <v>578.9</v>
      </c>
      <c r="M298" s="401">
        <f t="shared" si="12"/>
        <v>98.670530083517974</v>
      </c>
    </row>
    <row r="299" spans="2:13">
      <c r="B299" s="18" t="s">
        <v>225</v>
      </c>
      <c r="C299" s="19" t="s">
        <v>22</v>
      </c>
      <c r="D299" s="19" t="s">
        <v>20</v>
      </c>
      <c r="E299" s="19" t="s">
        <v>23</v>
      </c>
      <c r="F299" s="19" t="s">
        <v>23</v>
      </c>
      <c r="G299" s="19" t="s">
        <v>29</v>
      </c>
      <c r="H299" s="20" t="s">
        <v>26</v>
      </c>
      <c r="I299" s="38" t="s">
        <v>203</v>
      </c>
      <c r="J299" s="40" t="s">
        <v>204</v>
      </c>
      <c r="K299" s="401">
        <v>586.70000000000005</v>
      </c>
      <c r="L299" s="401">
        <v>578.9</v>
      </c>
      <c r="M299" s="401">
        <f t="shared" si="12"/>
        <v>98.670530083517974</v>
      </c>
    </row>
    <row r="300" spans="2:13" ht="52.5" customHeight="1">
      <c r="B300" s="273" t="s">
        <v>225</v>
      </c>
      <c r="C300" s="274" t="s">
        <v>22</v>
      </c>
      <c r="D300" s="274" t="s">
        <v>22</v>
      </c>
      <c r="E300" s="274" t="s">
        <v>20</v>
      </c>
      <c r="F300" s="274" t="s">
        <v>20</v>
      </c>
      <c r="G300" s="274" t="s">
        <v>21</v>
      </c>
      <c r="H300" s="275" t="s">
        <v>20</v>
      </c>
      <c r="I300" s="276"/>
      <c r="J300" s="277" t="s">
        <v>338</v>
      </c>
      <c r="K300" s="399">
        <f t="shared" ref="K300:L302" si="13">K301</f>
        <v>15884.3</v>
      </c>
      <c r="L300" s="399">
        <f t="shared" si="13"/>
        <v>15884.3</v>
      </c>
      <c r="M300" s="399">
        <f t="shared" si="12"/>
        <v>100</v>
      </c>
    </row>
    <row r="301" spans="2:13" ht="26.25" customHeight="1">
      <c r="B301" s="278" t="s">
        <v>225</v>
      </c>
      <c r="C301" s="279" t="s">
        <v>22</v>
      </c>
      <c r="D301" s="279" t="s">
        <v>353</v>
      </c>
      <c r="E301" s="279" t="s">
        <v>23</v>
      </c>
      <c r="F301" s="279" t="s">
        <v>43</v>
      </c>
      <c r="G301" s="279" t="s">
        <v>21</v>
      </c>
      <c r="H301" s="280" t="s">
        <v>20</v>
      </c>
      <c r="I301" s="281"/>
      <c r="J301" s="174" t="s">
        <v>93</v>
      </c>
      <c r="K301" s="400">
        <f t="shared" si="13"/>
        <v>15884.3</v>
      </c>
      <c r="L301" s="400">
        <f t="shared" si="13"/>
        <v>15884.3</v>
      </c>
      <c r="M301" s="400">
        <f t="shared" si="12"/>
        <v>100</v>
      </c>
    </row>
    <row r="302" spans="2:13" ht="26.4">
      <c r="B302" s="282" t="s">
        <v>225</v>
      </c>
      <c r="C302" s="283" t="s">
        <v>22</v>
      </c>
      <c r="D302" s="283" t="s">
        <v>353</v>
      </c>
      <c r="E302" s="283" t="s">
        <v>23</v>
      </c>
      <c r="F302" s="283" t="s">
        <v>43</v>
      </c>
      <c r="G302" s="283" t="s">
        <v>339</v>
      </c>
      <c r="H302" s="284" t="s">
        <v>20</v>
      </c>
      <c r="I302" s="183"/>
      <c r="J302" s="285" t="s">
        <v>351</v>
      </c>
      <c r="K302" s="401">
        <f t="shared" si="13"/>
        <v>15884.3</v>
      </c>
      <c r="L302" s="401">
        <f t="shared" si="13"/>
        <v>15884.3</v>
      </c>
      <c r="M302" s="401">
        <f t="shared" si="12"/>
        <v>100</v>
      </c>
    </row>
    <row r="303" spans="2:13">
      <c r="B303" s="282" t="s">
        <v>225</v>
      </c>
      <c r="C303" s="283" t="s">
        <v>22</v>
      </c>
      <c r="D303" s="283" t="s">
        <v>353</v>
      </c>
      <c r="E303" s="283" t="s">
        <v>23</v>
      </c>
      <c r="F303" s="283" t="s">
        <v>43</v>
      </c>
      <c r="G303" s="283" t="s">
        <v>339</v>
      </c>
      <c r="H303" s="284" t="s">
        <v>20</v>
      </c>
      <c r="I303" s="38" t="s">
        <v>203</v>
      </c>
      <c r="J303" s="40" t="s">
        <v>204</v>
      </c>
      <c r="K303" s="401">
        <v>15884.3</v>
      </c>
      <c r="L303" s="401">
        <v>15884.3</v>
      </c>
      <c r="M303" s="401">
        <f t="shared" si="12"/>
        <v>100</v>
      </c>
    </row>
    <row r="304" spans="2:13" ht="16.5" customHeight="1">
      <c r="B304" s="273" t="s">
        <v>225</v>
      </c>
      <c r="C304" s="274" t="s">
        <v>22</v>
      </c>
      <c r="D304" s="274" t="s">
        <v>23</v>
      </c>
      <c r="E304" s="274" t="s">
        <v>20</v>
      </c>
      <c r="F304" s="274" t="s">
        <v>20</v>
      </c>
      <c r="G304" s="274" t="s">
        <v>21</v>
      </c>
      <c r="H304" s="275" t="s">
        <v>20</v>
      </c>
      <c r="I304" s="276"/>
      <c r="J304" s="277" t="s">
        <v>352</v>
      </c>
      <c r="K304" s="399">
        <f t="shared" ref="K304:L306" si="14">K305</f>
        <v>1310.5</v>
      </c>
      <c r="L304" s="399">
        <f t="shared" si="14"/>
        <v>1310.5</v>
      </c>
      <c r="M304" s="399">
        <f t="shared" si="12"/>
        <v>100</v>
      </c>
    </row>
    <row r="305" spans="2:13" ht="27" customHeight="1">
      <c r="B305" s="278" t="s">
        <v>225</v>
      </c>
      <c r="C305" s="279" t="s">
        <v>22</v>
      </c>
      <c r="D305" s="279" t="s">
        <v>353</v>
      </c>
      <c r="E305" s="279" t="s">
        <v>23</v>
      </c>
      <c r="F305" s="279" t="s">
        <v>43</v>
      </c>
      <c r="G305" s="279" t="s">
        <v>21</v>
      </c>
      <c r="H305" s="280" t="s">
        <v>20</v>
      </c>
      <c r="I305" s="281"/>
      <c r="J305" s="174" t="s">
        <v>93</v>
      </c>
      <c r="K305" s="400">
        <f t="shared" si="14"/>
        <v>1310.5</v>
      </c>
      <c r="L305" s="400">
        <f t="shared" si="14"/>
        <v>1310.5</v>
      </c>
      <c r="M305" s="400">
        <f t="shared" si="12"/>
        <v>100</v>
      </c>
    </row>
    <row r="306" spans="2:13" ht="26.4">
      <c r="B306" s="282" t="s">
        <v>225</v>
      </c>
      <c r="C306" s="283" t="s">
        <v>22</v>
      </c>
      <c r="D306" s="283" t="s">
        <v>353</v>
      </c>
      <c r="E306" s="283" t="s">
        <v>23</v>
      </c>
      <c r="F306" s="283" t="s">
        <v>43</v>
      </c>
      <c r="G306" s="283" t="s">
        <v>339</v>
      </c>
      <c r="H306" s="284" t="s">
        <v>20</v>
      </c>
      <c r="I306" s="183"/>
      <c r="J306" s="285" t="s">
        <v>351</v>
      </c>
      <c r="K306" s="401">
        <f t="shared" si="14"/>
        <v>1310.5</v>
      </c>
      <c r="L306" s="401">
        <f t="shared" si="14"/>
        <v>1310.5</v>
      </c>
      <c r="M306" s="401">
        <f t="shared" si="12"/>
        <v>100</v>
      </c>
    </row>
    <row r="307" spans="2:13">
      <c r="B307" s="282" t="s">
        <v>225</v>
      </c>
      <c r="C307" s="283" t="s">
        <v>22</v>
      </c>
      <c r="D307" s="283" t="s">
        <v>353</v>
      </c>
      <c r="E307" s="283" t="s">
        <v>23</v>
      </c>
      <c r="F307" s="283" t="s">
        <v>43</v>
      </c>
      <c r="G307" s="283" t="s">
        <v>339</v>
      </c>
      <c r="H307" s="284" t="s">
        <v>20</v>
      </c>
      <c r="I307" s="38" t="s">
        <v>203</v>
      </c>
      <c r="J307" s="40" t="s">
        <v>204</v>
      </c>
      <c r="K307" s="401">
        <v>1310.5</v>
      </c>
      <c r="L307" s="401">
        <v>1310.5</v>
      </c>
      <c r="M307" s="401">
        <f t="shared" si="12"/>
        <v>100</v>
      </c>
    </row>
    <row r="308" spans="2:13" ht="39.6">
      <c r="B308" s="30" t="s">
        <v>55</v>
      </c>
      <c r="C308" s="31" t="s">
        <v>20</v>
      </c>
      <c r="D308" s="31" t="s">
        <v>20</v>
      </c>
      <c r="E308" s="31" t="s">
        <v>20</v>
      </c>
      <c r="F308" s="31" t="s">
        <v>20</v>
      </c>
      <c r="G308" s="31" t="s">
        <v>21</v>
      </c>
      <c r="H308" s="32" t="s">
        <v>20</v>
      </c>
      <c r="I308" s="50"/>
      <c r="J308" s="63" t="s">
        <v>155</v>
      </c>
      <c r="K308" s="399">
        <f>K309+K338</f>
        <v>23367.3</v>
      </c>
      <c r="L308" s="399">
        <f>L309+L338</f>
        <v>22980.400000000001</v>
      </c>
      <c r="M308" s="399">
        <f t="shared" si="12"/>
        <v>98.344267416432373</v>
      </c>
    </row>
    <row r="309" spans="2:13" ht="26.4">
      <c r="B309" s="30" t="s">
        <v>55</v>
      </c>
      <c r="C309" s="31" t="s">
        <v>22</v>
      </c>
      <c r="D309" s="31" t="s">
        <v>20</v>
      </c>
      <c r="E309" s="31" t="s">
        <v>20</v>
      </c>
      <c r="F309" s="31" t="s">
        <v>20</v>
      </c>
      <c r="G309" s="31" t="s">
        <v>21</v>
      </c>
      <c r="H309" s="32" t="s">
        <v>20</v>
      </c>
      <c r="I309" s="50"/>
      <c r="J309" s="63" t="s">
        <v>121</v>
      </c>
      <c r="K309" s="399">
        <f>K310+K322</f>
        <v>21276.799999999999</v>
      </c>
      <c r="L309" s="399">
        <f>L310+L322</f>
        <v>21031.200000000001</v>
      </c>
      <c r="M309" s="399">
        <f t="shared" si="12"/>
        <v>98.845691081365629</v>
      </c>
    </row>
    <row r="310" spans="2:13">
      <c r="B310" s="30" t="s">
        <v>55</v>
      </c>
      <c r="C310" s="31" t="s">
        <v>22</v>
      </c>
      <c r="D310" s="31" t="s">
        <v>20</v>
      </c>
      <c r="E310" s="31" t="s">
        <v>22</v>
      </c>
      <c r="F310" s="31" t="s">
        <v>20</v>
      </c>
      <c r="G310" s="31" t="s">
        <v>21</v>
      </c>
      <c r="H310" s="32" t="s">
        <v>20</v>
      </c>
      <c r="I310" s="50"/>
      <c r="J310" s="63" t="s">
        <v>122</v>
      </c>
      <c r="K310" s="399">
        <f>K311+K314+K319</f>
        <v>4849.5999999999995</v>
      </c>
      <c r="L310" s="399">
        <f>L311+L314+L319</f>
        <v>4604.4000000000005</v>
      </c>
      <c r="M310" s="399">
        <f t="shared" si="12"/>
        <v>94.943912900033013</v>
      </c>
    </row>
    <row r="311" spans="2:13" ht="26.4">
      <c r="B311" s="238" t="s">
        <v>55</v>
      </c>
      <c r="C311" s="231" t="s">
        <v>22</v>
      </c>
      <c r="D311" s="231" t="s">
        <v>20</v>
      </c>
      <c r="E311" s="231" t="s">
        <v>22</v>
      </c>
      <c r="F311" s="231" t="s">
        <v>22</v>
      </c>
      <c r="G311" s="231" t="s">
        <v>21</v>
      </c>
      <c r="H311" s="198" t="s">
        <v>20</v>
      </c>
      <c r="I311" s="286"/>
      <c r="J311" s="239" t="s">
        <v>31</v>
      </c>
      <c r="K311" s="400">
        <v>527.4</v>
      </c>
      <c r="L311" s="400">
        <v>527.4</v>
      </c>
      <c r="M311" s="400">
        <f t="shared" si="12"/>
        <v>100</v>
      </c>
    </row>
    <row r="312" spans="2:13" ht="26.4">
      <c r="B312" s="195" t="s">
        <v>55</v>
      </c>
      <c r="C312" s="188" t="s">
        <v>22</v>
      </c>
      <c r="D312" s="188" t="s">
        <v>20</v>
      </c>
      <c r="E312" s="188" t="s">
        <v>22</v>
      </c>
      <c r="F312" s="188" t="s">
        <v>22</v>
      </c>
      <c r="G312" s="188" t="s">
        <v>340</v>
      </c>
      <c r="H312" s="189" t="s">
        <v>20</v>
      </c>
      <c r="I312" s="226"/>
      <c r="J312" s="242" t="s">
        <v>341</v>
      </c>
      <c r="K312" s="401">
        <v>527.4</v>
      </c>
      <c r="L312" s="401">
        <v>527.4</v>
      </c>
      <c r="M312" s="401">
        <f t="shared" si="12"/>
        <v>100</v>
      </c>
    </row>
    <row r="313" spans="2:13" ht="26.4">
      <c r="B313" s="195" t="s">
        <v>55</v>
      </c>
      <c r="C313" s="188" t="s">
        <v>22</v>
      </c>
      <c r="D313" s="188" t="s">
        <v>20</v>
      </c>
      <c r="E313" s="188" t="s">
        <v>22</v>
      </c>
      <c r="F313" s="188" t="s">
        <v>22</v>
      </c>
      <c r="G313" s="188" t="s">
        <v>340</v>
      </c>
      <c r="H313" s="189" t="s">
        <v>20</v>
      </c>
      <c r="I313" s="190" t="s">
        <v>206</v>
      </c>
      <c r="J313" s="217" t="s">
        <v>207</v>
      </c>
      <c r="K313" s="401">
        <v>527.4</v>
      </c>
      <c r="L313" s="401">
        <v>527.4</v>
      </c>
      <c r="M313" s="401">
        <f t="shared" si="12"/>
        <v>100</v>
      </c>
    </row>
    <row r="314" spans="2:13" s="4" customFormat="1" ht="13.8">
      <c r="B314" s="35" t="s">
        <v>55</v>
      </c>
      <c r="C314" s="36" t="s">
        <v>22</v>
      </c>
      <c r="D314" s="36" t="s">
        <v>20</v>
      </c>
      <c r="E314" s="36" t="s">
        <v>22</v>
      </c>
      <c r="F314" s="36" t="s">
        <v>23</v>
      </c>
      <c r="G314" s="36" t="s">
        <v>21</v>
      </c>
      <c r="H314" s="25" t="s">
        <v>20</v>
      </c>
      <c r="I314" s="43"/>
      <c r="J314" s="44" t="s">
        <v>24</v>
      </c>
      <c r="K314" s="400">
        <f>K315+K317</f>
        <v>4316.8999999999996</v>
      </c>
      <c r="L314" s="400">
        <f>L315+L317</f>
        <v>4071.7000000000003</v>
      </c>
      <c r="M314" s="399">
        <f t="shared" si="12"/>
        <v>94.319998146818335</v>
      </c>
    </row>
    <row r="315" spans="2:13" s="1" customFormat="1" ht="26.4">
      <c r="B315" s="18" t="s">
        <v>55</v>
      </c>
      <c r="C315" s="19" t="s">
        <v>22</v>
      </c>
      <c r="D315" s="19" t="s">
        <v>20</v>
      </c>
      <c r="E315" s="19" t="s">
        <v>22</v>
      </c>
      <c r="F315" s="19" t="s">
        <v>23</v>
      </c>
      <c r="G315" s="19" t="s">
        <v>25</v>
      </c>
      <c r="H315" s="20" t="s">
        <v>30</v>
      </c>
      <c r="I315" s="21"/>
      <c r="J315" s="22" t="s">
        <v>56</v>
      </c>
      <c r="K315" s="401">
        <f>K316</f>
        <v>3618.5</v>
      </c>
      <c r="L315" s="401">
        <f>L316</f>
        <v>3383.3</v>
      </c>
      <c r="M315" s="401">
        <f t="shared" si="12"/>
        <v>93.500069089401691</v>
      </c>
    </row>
    <row r="316" spans="2:13" ht="26.4">
      <c r="B316" s="18" t="s">
        <v>55</v>
      </c>
      <c r="C316" s="19" t="s">
        <v>22</v>
      </c>
      <c r="D316" s="19" t="s">
        <v>20</v>
      </c>
      <c r="E316" s="19" t="s">
        <v>22</v>
      </c>
      <c r="F316" s="19" t="s">
        <v>23</v>
      </c>
      <c r="G316" s="19" t="s">
        <v>25</v>
      </c>
      <c r="H316" s="20" t="s">
        <v>30</v>
      </c>
      <c r="I316" s="12" t="s">
        <v>206</v>
      </c>
      <c r="J316" s="13" t="s">
        <v>207</v>
      </c>
      <c r="K316" s="401">
        <v>3618.5</v>
      </c>
      <c r="L316" s="401">
        <v>3383.3</v>
      </c>
      <c r="M316" s="401">
        <f t="shared" si="12"/>
        <v>93.500069089401691</v>
      </c>
    </row>
    <row r="317" spans="2:13">
      <c r="B317" s="18" t="s">
        <v>55</v>
      </c>
      <c r="C317" s="19" t="s">
        <v>22</v>
      </c>
      <c r="D317" s="19" t="s">
        <v>20</v>
      </c>
      <c r="E317" s="19" t="s">
        <v>22</v>
      </c>
      <c r="F317" s="19" t="s">
        <v>23</v>
      </c>
      <c r="G317" s="19" t="s">
        <v>27</v>
      </c>
      <c r="H317" s="20" t="s">
        <v>127</v>
      </c>
      <c r="I317" s="21"/>
      <c r="J317" s="22" t="s">
        <v>128</v>
      </c>
      <c r="K317" s="401">
        <f>K318</f>
        <v>698.4</v>
      </c>
      <c r="L317" s="401">
        <f>L318</f>
        <v>688.4</v>
      </c>
      <c r="M317" s="401">
        <f t="shared" si="12"/>
        <v>98.568155784650628</v>
      </c>
    </row>
    <row r="318" spans="2:13" ht="26.4">
      <c r="B318" s="18" t="s">
        <v>55</v>
      </c>
      <c r="C318" s="19" t="s">
        <v>22</v>
      </c>
      <c r="D318" s="19" t="s">
        <v>20</v>
      </c>
      <c r="E318" s="19" t="s">
        <v>22</v>
      </c>
      <c r="F318" s="19" t="s">
        <v>23</v>
      </c>
      <c r="G318" s="19" t="s">
        <v>27</v>
      </c>
      <c r="H318" s="20" t="s">
        <v>127</v>
      </c>
      <c r="I318" s="12" t="s">
        <v>206</v>
      </c>
      <c r="J318" s="13" t="s">
        <v>207</v>
      </c>
      <c r="K318" s="401">
        <v>698.4</v>
      </c>
      <c r="L318" s="401">
        <v>688.4</v>
      </c>
      <c r="M318" s="401">
        <f t="shared" si="12"/>
        <v>98.568155784650628</v>
      </c>
    </row>
    <row r="319" spans="2:13" ht="26.4">
      <c r="B319" s="238" t="s">
        <v>55</v>
      </c>
      <c r="C319" s="231" t="s">
        <v>22</v>
      </c>
      <c r="D319" s="231" t="s">
        <v>20</v>
      </c>
      <c r="E319" s="231" t="s">
        <v>22</v>
      </c>
      <c r="F319" s="231" t="s">
        <v>45</v>
      </c>
      <c r="G319" s="231" t="s">
        <v>21</v>
      </c>
      <c r="H319" s="198" t="s">
        <v>20</v>
      </c>
      <c r="I319" s="232"/>
      <c r="J319" s="233" t="s">
        <v>46</v>
      </c>
      <c r="K319" s="400">
        <v>5.3</v>
      </c>
      <c r="L319" s="400">
        <v>5.3</v>
      </c>
      <c r="M319" s="400">
        <f t="shared" si="12"/>
        <v>100</v>
      </c>
    </row>
    <row r="320" spans="2:13" ht="26.4">
      <c r="B320" s="195" t="s">
        <v>55</v>
      </c>
      <c r="C320" s="188" t="s">
        <v>22</v>
      </c>
      <c r="D320" s="188" t="s">
        <v>20</v>
      </c>
      <c r="E320" s="188" t="s">
        <v>22</v>
      </c>
      <c r="F320" s="188" t="s">
        <v>45</v>
      </c>
      <c r="G320" s="188" t="s">
        <v>340</v>
      </c>
      <c r="H320" s="189" t="s">
        <v>30</v>
      </c>
      <c r="I320" s="226"/>
      <c r="J320" s="236" t="s">
        <v>342</v>
      </c>
      <c r="K320" s="401">
        <v>5.3</v>
      </c>
      <c r="L320" s="401">
        <v>5.3</v>
      </c>
      <c r="M320" s="401">
        <f t="shared" si="12"/>
        <v>100</v>
      </c>
    </row>
    <row r="321" spans="2:13" ht="26.4">
      <c r="B321" s="195" t="s">
        <v>55</v>
      </c>
      <c r="C321" s="188" t="s">
        <v>22</v>
      </c>
      <c r="D321" s="188" t="s">
        <v>20</v>
      </c>
      <c r="E321" s="188" t="s">
        <v>22</v>
      </c>
      <c r="F321" s="188" t="s">
        <v>45</v>
      </c>
      <c r="G321" s="188" t="s">
        <v>340</v>
      </c>
      <c r="H321" s="189" t="s">
        <v>30</v>
      </c>
      <c r="I321" s="190" t="s">
        <v>206</v>
      </c>
      <c r="J321" s="217" t="s">
        <v>207</v>
      </c>
      <c r="K321" s="401">
        <v>5.3</v>
      </c>
      <c r="L321" s="401">
        <v>5.3</v>
      </c>
      <c r="M321" s="401">
        <f t="shared" si="12"/>
        <v>100</v>
      </c>
    </row>
    <row r="322" spans="2:13" s="4" customFormat="1" ht="21" customHeight="1">
      <c r="B322" s="30" t="s">
        <v>55</v>
      </c>
      <c r="C322" s="31" t="s">
        <v>22</v>
      </c>
      <c r="D322" s="31" t="s">
        <v>20</v>
      </c>
      <c r="E322" s="31" t="s">
        <v>23</v>
      </c>
      <c r="F322" s="31" t="s">
        <v>20</v>
      </c>
      <c r="G322" s="31" t="s">
        <v>21</v>
      </c>
      <c r="H322" s="32" t="s">
        <v>20</v>
      </c>
      <c r="I322" s="50"/>
      <c r="J322" s="63" t="s">
        <v>57</v>
      </c>
      <c r="K322" s="399">
        <f>K323+K328+K333</f>
        <v>16427.2</v>
      </c>
      <c r="L322" s="399">
        <f>L323+L328+L333</f>
        <v>16426.8</v>
      </c>
      <c r="M322" s="399">
        <f t="shared" si="12"/>
        <v>99.997565014122912</v>
      </c>
    </row>
    <row r="323" spans="2:13" s="4" customFormat="1" ht="26.4">
      <c r="B323" s="238" t="s">
        <v>55</v>
      </c>
      <c r="C323" s="231" t="s">
        <v>22</v>
      </c>
      <c r="D323" s="231" t="s">
        <v>20</v>
      </c>
      <c r="E323" s="231" t="s">
        <v>23</v>
      </c>
      <c r="F323" s="231" t="s">
        <v>22</v>
      </c>
      <c r="G323" s="265" t="s">
        <v>21</v>
      </c>
      <c r="H323" s="266" t="s">
        <v>20</v>
      </c>
      <c r="I323" s="203"/>
      <c r="J323" s="225" t="s">
        <v>31</v>
      </c>
      <c r="K323" s="400">
        <f>K324+K326</f>
        <v>3695.7</v>
      </c>
      <c r="L323" s="400">
        <f>L324+L326</f>
        <v>3695.7</v>
      </c>
      <c r="M323" s="401">
        <f t="shared" si="12"/>
        <v>100</v>
      </c>
    </row>
    <row r="324" spans="2:13" s="4" customFormat="1" ht="26.4">
      <c r="B324" s="195" t="s">
        <v>55</v>
      </c>
      <c r="C324" s="188" t="s">
        <v>22</v>
      </c>
      <c r="D324" s="188" t="s">
        <v>20</v>
      </c>
      <c r="E324" s="188" t="s">
        <v>23</v>
      </c>
      <c r="F324" s="188" t="s">
        <v>22</v>
      </c>
      <c r="G324" s="188" t="s">
        <v>305</v>
      </c>
      <c r="H324" s="189" t="s">
        <v>20</v>
      </c>
      <c r="I324" s="226"/>
      <c r="J324" s="227" t="s">
        <v>306</v>
      </c>
      <c r="K324" s="401">
        <v>3087.7</v>
      </c>
      <c r="L324" s="401">
        <v>3087.7</v>
      </c>
      <c r="M324" s="401">
        <f t="shared" si="12"/>
        <v>100</v>
      </c>
    </row>
    <row r="325" spans="2:13" s="4" customFormat="1" ht="26.4">
      <c r="B325" s="195" t="s">
        <v>55</v>
      </c>
      <c r="C325" s="188" t="s">
        <v>22</v>
      </c>
      <c r="D325" s="188" t="s">
        <v>20</v>
      </c>
      <c r="E325" s="188" t="s">
        <v>23</v>
      </c>
      <c r="F325" s="188" t="s">
        <v>22</v>
      </c>
      <c r="G325" s="188" t="s">
        <v>305</v>
      </c>
      <c r="H325" s="189" t="s">
        <v>20</v>
      </c>
      <c r="I325" s="228" t="s">
        <v>206</v>
      </c>
      <c r="J325" s="28" t="s">
        <v>207</v>
      </c>
      <c r="K325" s="401">
        <v>3087.7</v>
      </c>
      <c r="L325" s="401">
        <v>3087.7</v>
      </c>
      <c r="M325" s="401">
        <f t="shared" si="12"/>
        <v>100</v>
      </c>
    </row>
    <row r="326" spans="2:13" s="4" customFormat="1" ht="26.4">
      <c r="B326" s="195" t="s">
        <v>55</v>
      </c>
      <c r="C326" s="188" t="s">
        <v>22</v>
      </c>
      <c r="D326" s="188" t="s">
        <v>20</v>
      </c>
      <c r="E326" s="188" t="s">
        <v>23</v>
      </c>
      <c r="F326" s="188" t="s">
        <v>22</v>
      </c>
      <c r="G326" s="188" t="s">
        <v>202</v>
      </c>
      <c r="H326" s="189" t="s">
        <v>20</v>
      </c>
      <c r="I326" s="249"/>
      <c r="J326" s="307" t="s">
        <v>354</v>
      </c>
      <c r="K326" s="401">
        <v>608</v>
      </c>
      <c r="L326" s="401">
        <v>608</v>
      </c>
      <c r="M326" s="401">
        <f t="shared" si="12"/>
        <v>100</v>
      </c>
    </row>
    <row r="327" spans="2:13" s="4" customFormat="1" ht="26.4">
      <c r="B327" s="195" t="s">
        <v>55</v>
      </c>
      <c r="C327" s="188" t="s">
        <v>22</v>
      </c>
      <c r="D327" s="188" t="s">
        <v>20</v>
      </c>
      <c r="E327" s="188" t="s">
        <v>23</v>
      </c>
      <c r="F327" s="188" t="s">
        <v>22</v>
      </c>
      <c r="G327" s="188" t="s">
        <v>202</v>
      </c>
      <c r="H327" s="189" t="s">
        <v>20</v>
      </c>
      <c r="I327" s="249" t="s">
        <v>206</v>
      </c>
      <c r="J327" s="192" t="s">
        <v>207</v>
      </c>
      <c r="K327" s="401">
        <v>608</v>
      </c>
      <c r="L327" s="401">
        <v>608</v>
      </c>
      <c r="M327" s="401">
        <f t="shared" si="12"/>
        <v>100</v>
      </c>
    </row>
    <row r="328" spans="2:13">
      <c r="B328" s="238" t="s">
        <v>55</v>
      </c>
      <c r="C328" s="231" t="s">
        <v>22</v>
      </c>
      <c r="D328" s="231" t="s">
        <v>20</v>
      </c>
      <c r="E328" s="231" t="s">
        <v>23</v>
      </c>
      <c r="F328" s="231" t="s">
        <v>23</v>
      </c>
      <c r="G328" s="231" t="s">
        <v>21</v>
      </c>
      <c r="H328" s="198" t="s">
        <v>20</v>
      </c>
      <c r="I328" s="198"/>
      <c r="J328" s="287" t="s">
        <v>24</v>
      </c>
      <c r="K328" s="400">
        <f>K329+K331</f>
        <v>12540.599999999999</v>
      </c>
      <c r="L328" s="400">
        <f>L329+L331</f>
        <v>12540.199999999999</v>
      </c>
      <c r="M328" s="400">
        <f t="shared" si="12"/>
        <v>99.996810359950885</v>
      </c>
    </row>
    <row r="329" spans="2:13">
      <c r="B329" s="195" t="s">
        <v>55</v>
      </c>
      <c r="C329" s="188" t="s">
        <v>22</v>
      </c>
      <c r="D329" s="188" t="s">
        <v>20</v>
      </c>
      <c r="E329" s="188" t="s">
        <v>23</v>
      </c>
      <c r="F329" s="188" t="s">
        <v>23</v>
      </c>
      <c r="G329" s="188" t="s">
        <v>25</v>
      </c>
      <c r="H329" s="189" t="s">
        <v>30</v>
      </c>
      <c r="I329" s="189"/>
      <c r="J329" s="288" t="s">
        <v>58</v>
      </c>
      <c r="K329" s="401">
        <v>12058.8</v>
      </c>
      <c r="L329" s="401">
        <v>12058.8</v>
      </c>
      <c r="M329" s="401">
        <f t="shared" si="12"/>
        <v>100</v>
      </c>
    </row>
    <row r="330" spans="2:13" ht="26.4">
      <c r="B330" s="195" t="s">
        <v>55</v>
      </c>
      <c r="C330" s="188" t="s">
        <v>22</v>
      </c>
      <c r="D330" s="188" t="s">
        <v>20</v>
      </c>
      <c r="E330" s="188" t="s">
        <v>23</v>
      </c>
      <c r="F330" s="188" t="s">
        <v>23</v>
      </c>
      <c r="G330" s="188" t="s">
        <v>25</v>
      </c>
      <c r="H330" s="189" t="s">
        <v>30</v>
      </c>
      <c r="I330" s="244" t="s">
        <v>206</v>
      </c>
      <c r="J330" s="192" t="s">
        <v>207</v>
      </c>
      <c r="K330" s="401">
        <v>12058.8</v>
      </c>
      <c r="L330" s="401">
        <v>12058.8</v>
      </c>
      <c r="M330" s="401">
        <f t="shared" si="12"/>
        <v>100</v>
      </c>
    </row>
    <row r="331" spans="2:13">
      <c r="B331" s="18" t="s">
        <v>55</v>
      </c>
      <c r="C331" s="19" t="s">
        <v>22</v>
      </c>
      <c r="D331" s="19" t="s">
        <v>20</v>
      </c>
      <c r="E331" s="19" t="s">
        <v>23</v>
      </c>
      <c r="F331" s="19" t="s">
        <v>23</v>
      </c>
      <c r="G331" s="19" t="s">
        <v>27</v>
      </c>
      <c r="H331" s="20" t="s">
        <v>127</v>
      </c>
      <c r="I331" s="21"/>
      <c r="J331" s="22" t="s">
        <v>128</v>
      </c>
      <c r="K331" s="401">
        <f>K332</f>
        <v>481.8</v>
      </c>
      <c r="L331" s="401">
        <f>L332</f>
        <v>481.4</v>
      </c>
      <c r="M331" s="401">
        <f t="shared" si="12"/>
        <v>99.916977999169774</v>
      </c>
    </row>
    <row r="332" spans="2:13" ht="26.4">
      <c r="B332" s="18" t="s">
        <v>55</v>
      </c>
      <c r="C332" s="19" t="s">
        <v>22</v>
      </c>
      <c r="D332" s="19" t="s">
        <v>20</v>
      </c>
      <c r="E332" s="19" t="s">
        <v>23</v>
      </c>
      <c r="F332" s="19" t="s">
        <v>23</v>
      </c>
      <c r="G332" s="19" t="s">
        <v>27</v>
      </c>
      <c r="H332" s="20" t="s">
        <v>127</v>
      </c>
      <c r="I332" s="12" t="s">
        <v>206</v>
      </c>
      <c r="J332" s="13" t="s">
        <v>207</v>
      </c>
      <c r="K332" s="401">
        <v>481.8</v>
      </c>
      <c r="L332" s="401">
        <v>481.4</v>
      </c>
      <c r="M332" s="401">
        <f t="shared" ref="M332:M386" si="15">L332/K332*100</f>
        <v>99.916977999169774</v>
      </c>
    </row>
    <row r="333" spans="2:13" ht="26.4">
      <c r="B333" s="238" t="s">
        <v>55</v>
      </c>
      <c r="C333" s="231" t="s">
        <v>22</v>
      </c>
      <c r="D333" s="231" t="s">
        <v>20</v>
      </c>
      <c r="E333" s="231" t="s">
        <v>23</v>
      </c>
      <c r="F333" s="230" t="s">
        <v>45</v>
      </c>
      <c r="G333" s="231" t="s">
        <v>21</v>
      </c>
      <c r="H333" s="198" t="s">
        <v>20</v>
      </c>
      <c r="I333" s="232"/>
      <c r="J333" s="233" t="s">
        <v>46</v>
      </c>
      <c r="K333" s="400">
        <f>K334+K336</f>
        <v>190.9</v>
      </c>
      <c r="L333" s="400">
        <f>L334+L336</f>
        <v>190.9</v>
      </c>
      <c r="M333" s="400">
        <f t="shared" si="15"/>
        <v>100</v>
      </c>
    </row>
    <row r="334" spans="2:13" ht="26.4">
      <c r="B334" s="195" t="s">
        <v>55</v>
      </c>
      <c r="C334" s="188" t="s">
        <v>22</v>
      </c>
      <c r="D334" s="188" t="s">
        <v>20</v>
      </c>
      <c r="E334" s="188" t="s">
        <v>23</v>
      </c>
      <c r="F334" s="235" t="s">
        <v>45</v>
      </c>
      <c r="G334" s="188" t="s">
        <v>305</v>
      </c>
      <c r="H334" s="189" t="s">
        <v>30</v>
      </c>
      <c r="I334" s="226"/>
      <c r="J334" s="236" t="s">
        <v>307</v>
      </c>
      <c r="K334" s="401">
        <v>184.8</v>
      </c>
      <c r="L334" s="401">
        <v>184.8</v>
      </c>
      <c r="M334" s="401">
        <f t="shared" si="15"/>
        <v>100</v>
      </c>
    </row>
    <row r="335" spans="2:13" ht="26.4">
      <c r="B335" s="195" t="s">
        <v>55</v>
      </c>
      <c r="C335" s="188" t="s">
        <v>22</v>
      </c>
      <c r="D335" s="188" t="s">
        <v>20</v>
      </c>
      <c r="E335" s="188" t="s">
        <v>23</v>
      </c>
      <c r="F335" s="235" t="s">
        <v>45</v>
      </c>
      <c r="G335" s="188" t="s">
        <v>305</v>
      </c>
      <c r="H335" s="189" t="s">
        <v>30</v>
      </c>
      <c r="I335" s="193" t="s">
        <v>206</v>
      </c>
      <c r="J335" s="237" t="s">
        <v>207</v>
      </c>
      <c r="K335" s="401">
        <v>184.8</v>
      </c>
      <c r="L335" s="401">
        <v>184.8</v>
      </c>
      <c r="M335" s="401">
        <f t="shared" si="15"/>
        <v>100</v>
      </c>
    </row>
    <row r="336" spans="2:13" ht="26.4">
      <c r="B336" s="195" t="s">
        <v>55</v>
      </c>
      <c r="C336" s="188" t="s">
        <v>22</v>
      </c>
      <c r="D336" s="188" t="s">
        <v>20</v>
      </c>
      <c r="E336" s="188" t="s">
        <v>23</v>
      </c>
      <c r="F336" s="188" t="s">
        <v>45</v>
      </c>
      <c r="G336" s="188" t="s">
        <v>202</v>
      </c>
      <c r="H336" s="189" t="s">
        <v>30</v>
      </c>
      <c r="I336" s="190"/>
      <c r="J336" s="250" t="s">
        <v>358</v>
      </c>
      <c r="K336" s="401">
        <v>6.1</v>
      </c>
      <c r="L336" s="401">
        <v>6.1</v>
      </c>
      <c r="M336" s="401">
        <f t="shared" si="15"/>
        <v>100</v>
      </c>
    </row>
    <row r="337" spans="2:13" ht="26.4">
      <c r="B337" s="195" t="s">
        <v>55</v>
      </c>
      <c r="C337" s="188" t="s">
        <v>22</v>
      </c>
      <c r="D337" s="188" t="s">
        <v>20</v>
      </c>
      <c r="E337" s="188" t="s">
        <v>23</v>
      </c>
      <c r="F337" s="188" t="s">
        <v>45</v>
      </c>
      <c r="G337" s="188" t="s">
        <v>202</v>
      </c>
      <c r="H337" s="189" t="s">
        <v>30</v>
      </c>
      <c r="I337" s="190">
        <v>600</v>
      </c>
      <c r="J337" s="192" t="s">
        <v>207</v>
      </c>
      <c r="K337" s="401">
        <v>6.1</v>
      </c>
      <c r="L337" s="401">
        <v>6.1</v>
      </c>
      <c r="M337" s="401">
        <f t="shared" si="15"/>
        <v>100</v>
      </c>
    </row>
    <row r="338" spans="2:13" s="4" customFormat="1" ht="13.8">
      <c r="B338" s="30" t="s">
        <v>55</v>
      </c>
      <c r="C338" s="31" t="s">
        <v>23</v>
      </c>
      <c r="D338" s="31" t="s">
        <v>20</v>
      </c>
      <c r="E338" s="31" t="s">
        <v>20</v>
      </c>
      <c r="F338" s="31" t="s">
        <v>20</v>
      </c>
      <c r="G338" s="31" t="s">
        <v>21</v>
      </c>
      <c r="H338" s="32" t="s">
        <v>20</v>
      </c>
      <c r="I338" s="50"/>
      <c r="J338" s="63" t="s">
        <v>59</v>
      </c>
      <c r="K338" s="399">
        <f>K339+K347+K351</f>
        <v>2090.5</v>
      </c>
      <c r="L338" s="399">
        <f>L339+L347+L351</f>
        <v>1949.2</v>
      </c>
      <c r="M338" s="399">
        <f t="shared" si="15"/>
        <v>93.240851470939973</v>
      </c>
    </row>
    <row r="339" spans="2:13" ht="26.4">
      <c r="B339" s="30" t="s">
        <v>55</v>
      </c>
      <c r="C339" s="31" t="s">
        <v>23</v>
      </c>
      <c r="D339" s="31" t="s">
        <v>20</v>
      </c>
      <c r="E339" s="31" t="s">
        <v>22</v>
      </c>
      <c r="F339" s="31" t="s">
        <v>20</v>
      </c>
      <c r="G339" s="31" t="s">
        <v>21</v>
      </c>
      <c r="H339" s="32" t="s">
        <v>20</v>
      </c>
      <c r="I339" s="50"/>
      <c r="J339" s="63" t="s">
        <v>60</v>
      </c>
      <c r="K339" s="399">
        <f>K340</f>
        <v>1942.5</v>
      </c>
      <c r="L339" s="399">
        <f>L340</f>
        <v>1802.3</v>
      </c>
      <c r="M339" s="399">
        <f t="shared" si="15"/>
        <v>92.782496782496779</v>
      </c>
    </row>
    <row r="340" spans="2:13">
      <c r="B340" s="35" t="s">
        <v>55</v>
      </c>
      <c r="C340" s="36" t="s">
        <v>23</v>
      </c>
      <c r="D340" s="36" t="s">
        <v>20</v>
      </c>
      <c r="E340" s="36" t="s">
        <v>22</v>
      </c>
      <c r="F340" s="36" t="s">
        <v>23</v>
      </c>
      <c r="G340" s="36" t="s">
        <v>21</v>
      </c>
      <c r="H340" s="25" t="s">
        <v>20</v>
      </c>
      <c r="I340" s="43"/>
      <c r="J340" s="44" t="s">
        <v>24</v>
      </c>
      <c r="K340" s="400">
        <f>K341+K345+K343</f>
        <v>1942.5</v>
      </c>
      <c r="L340" s="400">
        <f>L341+L345+L343</f>
        <v>1802.3</v>
      </c>
      <c r="M340" s="400">
        <f t="shared" si="15"/>
        <v>92.782496782496779</v>
      </c>
    </row>
    <row r="341" spans="2:13" ht="26.4">
      <c r="B341" s="18" t="s">
        <v>55</v>
      </c>
      <c r="C341" s="19" t="s">
        <v>23</v>
      </c>
      <c r="D341" s="19" t="s">
        <v>20</v>
      </c>
      <c r="E341" s="19" t="s">
        <v>22</v>
      </c>
      <c r="F341" s="19" t="s">
        <v>23</v>
      </c>
      <c r="G341" s="19" t="s">
        <v>25</v>
      </c>
      <c r="H341" s="20" t="s">
        <v>26</v>
      </c>
      <c r="I341" s="21"/>
      <c r="J341" s="76" t="s">
        <v>273</v>
      </c>
      <c r="K341" s="401">
        <f>K342</f>
        <v>488.5</v>
      </c>
      <c r="L341" s="401">
        <f>L342</f>
        <v>379</v>
      </c>
      <c r="M341" s="401">
        <f t="shared" si="15"/>
        <v>77.584442169907888</v>
      </c>
    </row>
    <row r="342" spans="2:13">
      <c r="B342" s="18" t="s">
        <v>55</v>
      </c>
      <c r="C342" s="19" t="s">
        <v>23</v>
      </c>
      <c r="D342" s="19" t="s">
        <v>20</v>
      </c>
      <c r="E342" s="19" t="s">
        <v>22</v>
      </c>
      <c r="F342" s="19" t="s">
        <v>23</v>
      </c>
      <c r="G342" s="19" t="s">
        <v>25</v>
      </c>
      <c r="H342" s="20" t="s">
        <v>26</v>
      </c>
      <c r="I342" s="77" t="s">
        <v>203</v>
      </c>
      <c r="J342" s="78" t="s">
        <v>220</v>
      </c>
      <c r="K342" s="401">
        <v>488.5</v>
      </c>
      <c r="L342" s="401">
        <v>379</v>
      </c>
      <c r="M342" s="401">
        <f t="shared" si="15"/>
        <v>77.584442169907888</v>
      </c>
    </row>
    <row r="343" spans="2:13" ht="26.4">
      <c r="B343" s="18" t="s">
        <v>55</v>
      </c>
      <c r="C343" s="19" t="s">
        <v>23</v>
      </c>
      <c r="D343" s="19" t="s">
        <v>20</v>
      </c>
      <c r="E343" s="19" t="s">
        <v>22</v>
      </c>
      <c r="F343" s="19" t="s">
        <v>23</v>
      </c>
      <c r="G343" s="19" t="s">
        <v>25</v>
      </c>
      <c r="H343" s="20" t="s">
        <v>28</v>
      </c>
      <c r="I343" s="21"/>
      <c r="J343" s="76" t="s">
        <v>273</v>
      </c>
      <c r="K343" s="401">
        <v>1315</v>
      </c>
      <c r="L343" s="401">
        <v>1315</v>
      </c>
      <c r="M343" s="401">
        <f t="shared" si="15"/>
        <v>100</v>
      </c>
    </row>
    <row r="344" spans="2:13" ht="26.4">
      <c r="B344" s="18" t="s">
        <v>55</v>
      </c>
      <c r="C344" s="19" t="s">
        <v>23</v>
      </c>
      <c r="D344" s="19" t="s">
        <v>20</v>
      </c>
      <c r="E344" s="19" t="s">
        <v>22</v>
      </c>
      <c r="F344" s="19" t="s">
        <v>23</v>
      </c>
      <c r="G344" s="19" t="s">
        <v>25</v>
      </c>
      <c r="H344" s="20" t="s">
        <v>28</v>
      </c>
      <c r="I344" s="190" t="s">
        <v>206</v>
      </c>
      <c r="J344" s="217" t="s">
        <v>207</v>
      </c>
      <c r="K344" s="401">
        <v>1315</v>
      </c>
      <c r="L344" s="401">
        <v>1315</v>
      </c>
      <c r="M344" s="401">
        <f t="shared" si="15"/>
        <v>100</v>
      </c>
    </row>
    <row r="345" spans="2:13">
      <c r="B345" s="18" t="s">
        <v>55</v>
      </c>
      <c r="C345" s="19" t="s">
        <v>23</v>
      </c>
      <c r="D345" s="19" t="s">
        <v>20</v>
      </c>
      <c r="E345" s="19" t="s">
        <v>22</v>
      </c>
      <c r="F345" s="19" t="s">
        <v>23</v>
      </c>
      <c r="G345" s="19" t="s">
        <v>29</v>
      </c>
      <c r="H345" s="20" t="s">
        <v>26</v>
      </c>
      <c r="I345" s="21"/>
      <c r="J345" s="22" t="s">
        <v>61</v>
      </c>
      <c r="K345" s="401">
        <v>139</v>
      </c>
      <c r="L345" s="401">
        <v>108.3</v>
      </c>
      <c r="M345" s="401">
        <f t="shared" si="15"/>
        <v>77.913669064748206</v>
      </c>
    </row>
    <row r="346" spans="2:13">
      <c r="B346" s="18" t="s">
        <v>55</v>
      </c>
      <c r="C346" s="19" t="s">
        <v>23</v>
      </c>
      <c r="D346" s="19" t="s">
        <v>20</v>
      </c>
      <c r="E346" s="19" t="s">
        <v>22</v>
      </c>
      <c r="F346" s="19" t="s">
        <v>23</v>
      </c>
      <c r="G346" s="19" t="s">
        <v>29</v>
      </c>
      <c r="H346" s="20" t="s">
        <v>26</v>
      </c>
      <c r="I346" s="77" t="s">
        <v>203</v>
      </c>
      <c r="J346" s="78" t="s">
        <v>204</v>
      </c>
      <c r="K346" s="401">
        <v>139</v>
      </c>
      <c r="L346" s="401">
        <v>108.3</v>
      </c>
      <c r="M346" s="401">
        <f t="shared" si="15"/>
        <v>77.913669064748206</v>
      </c>
    </row>
    <row r="347" spans="2:13">
      <c r="B347" s="30" t="s">
        <v>55</v>
      </c>
      <c r="C347" s="31" t="s">
        <v>23</v>
      </c>
      <c r="D347" s="31" t="s">
        <v>20</v>
      </c>
      <c r="E347" s="31" t="s">
        <v>23</v>
      </c>
      <c r="F347" s="31" t="s">
        <v>20</v>
      </c>
      <c r="G347" s="31" t="s">
        <v>21</v>
      </c>
      <c r="H347" s="32" t="s">
        <v>20</v>
      </c>
      <c r="I347" s="32"/>
      <c r="J347" s="79" t="s">
        <v>156</v>
      </c>
      <c r="K347" s="399">
        <v>18</v>
      </c>
      <c r="L347" s="399">
        <v>16.899999999999999</v>
      </c>
      <c r="M347" s="399">
        <f t="shared" si="15"/>
        <v>93.888888888888872</v>
      </c>
    </row>
    <row r="348" spans="2:13">
      <c r="B348" s="35" t="s">
        <v>55</v>
      </c>
      <c r="C348" s="36" t="s">
        <v>23</v>
      </c>
      <c r="D348" s="36" t="s">
        <v>20</v>
      </c>
      <c r="E348" s="36" t="s">
        <v>23</v>
      </c>
      <c r="F348" s="36" t="s">
        <v>23</v>
      </c>
      <c r="G348" s="36" t="s">
        <v>21</v>
      </c>
      <c r="H348" s="25" t="s">
        <v>20</v>
      </c>
      <c r="I348" s="25"/>
      <c r="J348" s="37" t="s">
        <v>24</v>
      </c>
      <c r="K348" s="400">
        <v>18</v>
      </c>
      <c r="L348" s="400">
        <v>16.899999999999999</v>
      </c>
      <c r="M348" s="400">
        <f t="shared" si="15"/>
        <v>93.888888888888872</v>
      </c>
    </row>
    <row r="349" spans="2:13" s="4" customFormat="1" ht="26.4">
      <c r="B349" s="18" t="s">
        <v>55</v>
      </c>
      <c r="C349" s="19" t="s">
        <v>23</v>
      </c>
      <c r="D349" s="19" t="s">
        <v>20</v>
      </c>
      <c r="E349" s="19" t="s">
        <v>23</v>
      </c>
      <c r="F349" s="19" t="s">
        <v>23</v>
      </c>
      <c r="G349" s="19" t="s">
        <v>27</v>
      </c>
      <c r="H349" s="20" t="s">
        <v>26</v>
      </c>
      <c r="I349" s="20"/>
      <c r="J349" s="34" t="s">
        <v>62</v>
      </c>
      <c r="K349" s="401">
        <v>18</v>
      </c>
      <c r="L349" s="401">
        <v>16.899999999999999</v>
      </c>
      <c r="M349" s="401">
        <f t="shared" si="15"/>
        <v>93.888888888888872</v>
      </c>
    </row>
    <row r="350" spans="2:13" s="4" customFormat="1" ht="13.8">
      <c r="B350" s="18" t="s">
        <v>55</v>
      </c>
      <c r="C350" s="19" t="s">
        <v>23</v>
      </c>
      <c r="D350" s="19" t="s">
        <v>20</v>
      </c>
      <c r="E350" s="19" t="s">
        <v>23</v>
      </c>
      <c r="F350" s="19" t="s">
        <v>23</v>
      </c>
      <c r="G350" s="19" t="s">
        <v>27</v>
      </c>
      <c r="H350" s="20" t="s">
        <v>26</v>
      </c>
      <c r="I350" s="53" t="s">
        <v>212</v>
      </c>
      <c r="J350" s="54" t="s">
        <v>209</v>
      </c>
      <c r="K350" s="401">
        <v>18</v>
      </c>
      <c r="L350" s="401">
        <v>16.899999999999999</v>
      </c>
      <c r="M350" s="401">
        <f t="shared" si="15"/>
        <v>93.888888888888872</v>
      </c>
    </row>
    <row r="351" spans="2:13" s="4" customFormat="1" ht="26.4">
      <c r="B351" s="30" t="s">
        <v>55</v>
      </c>
      <c r="C351" s="31" t="s">
        <v>23</v>
      </c>
      <c r="D351" s="31" t="s">
        <v>20</v>
      </c>
      <c r="E351" s="31" t="s">
        <v>40</v>
      </c>
      <c r="F351" s="31" t="s">
        <v>20</v>
      </c>
      <c r="G351" s="31" t="s">
        <v>21</v>
      </c>
      <c r="H351" s="32" t="s">
        <v>20</v>
      </c>
      <c r="I351" s="80"/>
      <c r="J351" s="63" t="s">
        <v>63</v>
      </c>
      <c r="K351" s="399">
        <f>K352</f>
        <v>130</v>
      </c>
      <c r="L351" s="399">
        <f>L352</f>
        <v>130</v>
      </c>
      <c r="M351" s="399">
        <f t="shared" si="15"/>
        <v>100</v>
      </c>
    </row>
    <row r="352" spans="2:13">
      <c r="B352" s="35" t="s">
        <v>55</v>
      </c>
      <c r="C352" s="36" t="s">
        <v>23</v>
      </c>
      <c r="D352" s="36" t="s">
        <v>20</v>
      </c>
      <c r="E352" s="36" t="s">
        <v>40</v>
      </c>
      <c r="F352" s="36" t="s">
        <v>23</v>
      </c>
      <c r="G352" s="36" t="s">
        <v>21</v>
      </c>
      <c r="H352" s="25" t="s">
        <v>20</v>
      </c>
      <c r="I352" s="43"/>
      <c r="J352" s="44" t="s">
        <v>24</v>
      </c>
      <c r="K352" s="400">
        <f>K354+K355</f>
        <v>130</v>
      </c>
      <c r="L352" s="400">
        <f>L354+L355</f>
        <v>130</v>
      </c>
      <c r="M352" s="400">
        <f t="shared" si="15"/>
        <v>100</v>
      </c>
    </row>
    <row r="353" spans="2:13" ht="26.4">
      <c r="B353" s="18" t="s">
        <v>55</v>
      </c>
      <c r="C353" s="19" t="s">
        <v>23</v>
      </c>
      <c r="D353" s="19" t="s">
        <v>20</v>
      </c>
      <c r="E353" s="19" t="s">
        <v>40</v>
      </c>
      <c r="F353" s="19" t="s">
        <v>23</v>
      </c>
      <c r="G353" s="19" t="s">
        <v>29</v>
      </c>
      <c r="H353" s="20" t="s">
        <v>28</v>
      </c>
      <c r="I353" s="20"/>
      <c r="J353" s="34" t="s">
        <v>157</v>
      </c>
      <c r="K353" s="401">
        <v>80</v>
      </c>
      <c r="L353" s="401">
        <v>80</v>
      </c>
      <c r="M353" s="401">
        <f t="shared" si="15"/>
        <v>100</v>
      </c>
    </row>
    <row r="354" spans="2:13" ht="26.4">
      <c r="B354" s="18" t="s">
        <v>55</v>
      </c>
      <c r="C354" s="19" t="s">
        <v>23</v>
      </c>
      <c r="D354" s="19" t="s">
        <v>20</v>
      </c>
      <c r="E354" s="19" t="s">
        <v>40</v>
      </c>
      <c r="F354" s="19" t="s">
        <v>23</v>
      </c>
      <c r="G354" s="19" t="s">
        <v>29</v>
      </c>
      <c r="H354" s="20" t="s">
        <v>28</v>
      </c>
      <c r="I354" s="12" t="s">
        <v>206</v>
      </c>
      <c r="J354" s="81" t="s">
        <v>207</v>
      </c>
      <c r="K354" s="401">
        <v>80</v>
      </c>
      <c r="L354" s="401">
        <v>80</v>
      </c>
      <c r="M354" s="401">
        <f t="shared" si="15"/>
        <v>100</v>
      </c>
    </row>
    <row r="355" spans="2:13" ht="26.4">
      <c r="B355" s="18" t="s">
        <v>55</v>
      </c>
      <c r="C355" s="19" t="s">
        <v>23</v>
      </c>
      <c r="D355" s="19" t="s">
        <v>20</v>
      </c>
      <c r="E355" s="19" t="s">
        <v>40</v>
      </c>
      <c r="F355" s="19" t="s">
        <v>23</v>
      </c>
      <c r="G355" s="19" t="s">
        <v>37</v>
      </c>
      <c r="H355" s="20" t="s">
        <v>28</v>
      </c>
      <c r="I355" s="15"/>
      <c r="J355" s="17" t="s">
        <v>219</v>
      </c>
      <c r="K355" s="401">
        <v>50</v>
      </c>
      <c r="L355" s="401">
        <v>50</v>
      </c>
      <c r="M355" s="401">
        <f t="shared" si="15"/>
        <v>100</v>
      </c>
    </row>
    <row r="356" spans="2:13" ht="26.4">
      <c r="B356" s="18" t="s">
        <v>55</v>
      </c>
      <c r="C356" s="19" t="s">
        <v>23</v>
      </c>
      <c r="D356" s="19" t="s">
        <v>20</v>
      </c>
      <c r="E356" s="19" t="s">
        <v>40</v>
      </c>
      <c r="F356" s="19" t="s">
        <v>23</v>
      </c>
      <c r="G356" s="19" t="s">
        <v>37</v>
      </c>
      <c r="H356" s="20" t="s">
        <v>28</v>
      </c>
      <c r="I356" s="12" t="s">
        <v>206</v>
      </c>
      <c r="J356" s="81" t="s">
        <v>207</v>
      </c>
      <c r="K356" s="401">
        <v>50</v>
      </c>
      <c r="L356" s="401">
        <v>50</v>
      </c>
      <c r="M356" s="401">
        <f t="shared" si="15"/>
        <v>100</v>
      </c>
    </row>
    <row r="357" spans="2:13" ht="39.6">
      <c r="B357" s="68" t="s">
        <v>245</v>
      </c>
      <c r="C357" s="69" t="s">
        <v>20</v>
      </c>
      <c r="D357" s="69" t="s">
        <v>20</v>
      </c>
      <c r="E357" s="69" t="s">
        <v>20</v>
      </c>
      <c r="F357" s="69" t="s">
        <v>20</v>
      </c>
      <c r="G357" s="69" t="s">
        <v>21</v>
      </c>
      <c r="H357" s="32" t="s">
        <v>20</v>
      </c>
      <c r="I357" s="70"/>
      <c r="J357" s="71" t="s">
        <v>246</v>
      </c>
      <c r="K357" s="406">
        <f>K358</f>
        <v>240</v>
      </c>
      <c r="L357" s="406">
        <f t="shared" ref="L357:M357" si="16">L358</f>
        <v>226.3</v>
      </c>
      <c r="M357" s="406">
        <f t="shared" si="16"/>
        <v>94.291666666666671</v>
      </c>
    </row>
    <row r="358" spans="2:13" ht="26.4">
      <c r="B358" s="68" t="s">
        <v>245</v>
      </c>
      <c r="C358" s="31" t="s">
        <v>40</v>
      </c>
      <c r="D358" s="69" t="s">
        <v>20</v>
      </c>
      <c r="E358" s="69" t="s">
        <v>20</v>
      </c>
      <c r="F358" s="69" t="s">
        <v>20</v>
      </c>
      <c r="G358" s="69" t="s">
        <v>21</v>
      </c>
      <c r="H358" s="32" t="s">
        <v>20</v>
      </c>
      <c r="I358" s="70"/>
      <c r="J358" s="71" t="s">
        <v>274</v>
      </c>
      <c r="K358" s="406">
        <f t="shared" ref="K358:L360" si="17">K359</f>
        <v>240</v>
      </c>
      <c r="L358" s="406">
        <f t="shared" si="17"/>
        <v>226.3</v>
      </c>
      <c r="M358" s="399">
        <f t="shared" si="15"/>
        <v>94.291666666666671</v>
      </c>
    </row>
    <row r="359" spans="2:13" ht="26.4">
      <c r="B359" s="68" t="s">
        <v>245</v>
      </c>
      <c r="C359" s="31" t="s">
        <v>40</v>
      </c>
      <c r="D359" s="69" t="s">
        <v>20</v>
      </c>
      <c r="E359" s="69" t="s">
        <v>23</v>
      </c>
      <c r="F359" s="69" t="s">
        <v>20</v>
      </c>
      <c r="G359" s="69" t="s">
        <v>21</v>
      </c>
      <c r="H359" s="32" t="s">
        <v>20</v>
      </c>
      <c r="I359" s="70"/>
      <c r="J359" s="71" t="s">
        <v>275</v>
      </c>
      <c r="K359" s="406">
        <f t="shared" si="17"/>
        <v>240</v>
      </c>
      <c r="L359" s="406">
        <f t="shared" si="17"/>
        <v>226.3</v>
      </c>
      <c r="M359" s="399">
        <f t="shared" si="15"/>
        <v>94.291666666666671</v>
      </c>
    </row>
    <row r="360" spans="2:13">
      <c r="B360" s="23" t="s">
        <v>245</v>
      </c>
      <c r="C360" s="36" t="s">
        <v>40</v>
      </c>
      <c r="D360" s="24" t="s">
        <v>20</v>
      </c>
      <c r="E360" s="24" t="s">
        <v>23</v>
      </c>
      <c r="F360" s="36" t="s">
        <v>23</v>
      </c>
      <c r="G360" s="24" t="s">
        <v>21</v>
      </c>
      <c r="H360" s="25" t="s">
        <v>20</v>
      </c>
      <c r="I360" s="72"/>
      <c r="J360" s="41" t="s">
        <v>24</v>
      </c>
      <c r="K360" s="423">
        <f t="shared" si="17"/>
        <v>240</v>
      </c>
      <c r="L360" s="423">
        <f t="shared" si="17"/>
        <v>226.3</v>
      </c>
      <c r="M360" s="400">
        <f t="shared" si="15"/>
        <v>94.291666666666671</v>
      </c>
    </row>
    <row r="361" spans="2:13">
      <c r="B361" s="58" t="s">
        <v>245</v>
      </c>
      <c r="C361" s="19" t="s">
        <v>40</v>
      </c>
      <c r="D361" s="59" t="s">
        <v>20</v>
      </c>
      <c r="E361" s="59" t="s">
        <v>23</v>
      </c>
      <c r="F361" s="19" t="s">
        <v>23</v>
      </c>
      <c r="G361" s="59" t="s">
        <v>29</v>
      </c>
      <c r="H361" s="20" t="s">
        <v>26</v>
      </c>
      <c r="I361" s="70"/>
      <c r="J361" s="73" t="s">
        <v>247</v>
      </c>
      <c r="K361" s="404">
        <v>240</v>
      </c>
      <c r="L361" s="404">
        <v>226.3</v>
      </c>
      <c r="M361" s="401">
        <f t="shared" si="15"/>
        <v>94.291666666666671</v>
      </c>
    </row>
    <row r="362" spans="2:13">
      <c r="B362" s="58" t="s">
        <v>245</v>
      </c>
      <c r="C362" s="19" t="s">
        <v>40</v>
      </c>
      <c r="D362" s="59" t="s">
        <v>20</v>
      </c>
      <c r="E362" s="59" t="s">
        <v>23</v>
      </c>
      <c r="F362" s="19" t="s">
        <v>23</v>
      </c>
      <c r="G362" s="59" t="s">
        <v>29</v>
      </c>
      <c r="H362" s="20" t="s">
        <v>26</v>
      </c>
      <c r="I362" s="74" t="s">
        <v>203</v>
      </c>
      <c r="J362" s="75" t="s">
        <v>204</v>
      </c>
      <c r="K362" s="404">
        <v>240</v>
      </c>
      <c r="L362" s="404">
        <v>226.3</v>
      </c>
      <c r="M362" s="401">
        <f t="shared" si="15"/>
        <v>94.291666666666671</v>
      </c>
    </row>
    <row r="363" spans="2:13" s="4" customFormat="1" ht="39.6">
      <c r="B363" s="30" t="s">
        <v>65</v>
      </c>
      <c r="C363" s="31" t="s">
        <v>20</v>
      </c>
      <c r="D363" s="31" t="s">
        <v>20</v>
      </c>
      <c r="E363" s="31" t="s">
        <v>20</v>
      </c>
      <c r="F363" s="31" t="s">
        <v>20</v>
      </c>
      <c r="G363" s="31" t="s">
        <v>21</v>
      </c>
      <c r="H363" s="32" t="s">
        <v>20</v>
      </c>
      <c r="I363" s="32"/>
      <c r="J363" s="132" t="s">
        <v>151</v>
      </c>
      <c r="K363" s="399">
        <f>K364+K383+K390+K395</f>
        <v>9964.5000000000018</v>
      </c>
      <c r="L363" s="399">
        <f>L364+L383+L390+L395</f>
        <v>9019.4000000000015</v>
      </c>
      <c r="M363" s="399">
        <f t="shared" si="15"/>
        <v>90.515329419439013</v>
      </c>
    </row>
    <row r="364" spans="2:13">
      <c r="B364" s="30" t="s">
        <v>65</v>
      </c>
      <c r="C364" s="31" t="s">
        <v>22</v>
      </c>
      <c r="D364" s="31" t="s">
        <v>20</v>
      </c>
      <c r="E364" s="31" t="s">
        <v>20</v>
      </c>
      <c r="F364" s="31" t="s">
        <v>20</v>
      </c>
      <c r="G364" s="31" t="s">
        <v>21</v>
      </c>
      <c r="H364" s="32" t="s">
        <v>20</v>
      </c>
      <c r="I364" s="32"/>
      <c r="J364" s="63" t="s">
        <v>101</v>
      </c>
      <c r="K364" s="399">
        <f>K365+K371</f>
        <v>8786.9000000000015</v>
      </c>
      <c r="L364" s="399">
        <f>L365+L371</f>
        <v>7910.7000000000007</v>
      </c>
      <c r="M364" s="399">
        <f t="shared" si="15"/>
        <v>90.028337638985306</v>
      </c>
    </row>
    <row r="365" spans="2:13" ht="26.4">
      <c r="B365" s="30" t="s">
        <v>65</v>
      </c>
      <c r="C365" s="31" t="s">
        <v>22</v>
      </c>
      <c r="D365" s="31" t="s">
        <v>20</v>
      </c>
      <c r="E365" s="31" t="s">
        <v>22</v>
      </c>
      <c r="F365" s="31" t="s">
        <v>20</v>
      </c>
      <c r="G365" s="31" t="s">
        <v>21</v>
      </c>
      <c r="H365" s="32" t="s">
        <v>20</v>
      </c>
      <c r="I365" s="50"/>
      <c r="J365" s="51" t="s">
        <v>66</v>
      </c>
      <c r="K365" s="399">
        <f>K366</f>
        <v>300</v>
      </c>
      <c r="L365" s="399">
        <f>L366</f>
        <v>271.60000000000002</v>
      </c>
      <c r="M365" s="399">
        <f t="shared" si="15"/>
        <v>90.533333333333346</v>
      </c>
    </row>
    <row r="366" spans="2:13">
      <c r="B366" s="35" t="s">
        <v>65</v>
      </c>
      <c r="C366" s="36" t="s">
        <v>22</v>
      </c>
      <c r="D366" s="36" t="s">
        <v>20</v>
      </c>
      <c r="E366" s="36" t="s">
        <v>22</v>
      </c>
      <c r="F366" s="36" t="s">
        <v>23</v>
      </c>
      <c r="G366" s="36" t="s">
        <v>21</v>
      </c>
      <c r="H366" s="25" t="s">
        <v>20</v>
      </c>
      <c r="I366" s="25"/>
      <c r="J366" s="87" t="s">
        <v>24</v>
      </c>
      <c r="K366" s="400">
        <f>K367+K369</f>
        <v>300</v>
      </c>
      <c r="L366" s="400">
        <f>L367+L369</f>
        <v>271.60000000000002</v>
      </c>
      <c r="M366" s="400">
        <f t="shared" si="15"/>
        <v>90.533333333333346</v>
      </c>
    </row>
    <row r="367" spans="2:13" s="4" customFormat="1" ht="26.4">
      <c r="B367" s="18" t="s">
        <v>65</v>
      </c>
      <c r="C367" s="19" t="s">
        <v>22</v>
      </c>
      <c r="D367" s="19" t="s">
        <v>20</v>
      </c>
      <c r="E367" s="19" t="s">
        <v>22</v>
      </c>
      <c r="F367" s="19" t="s">
        <v>23</v>
      </c>
      <c r="G367" s="19" t="s">
        <v>25</v>
      </c>
      <c r="H367" s="20" t="s">
        <v>26</v>
      </c>
      <c r="I367" s="21"/>
      <c r="J367" s="45" t="s">
        <v>0</v>
      </c>
      <c r="K367" s="401">
        <v>300</v>
      </c>
      <c r="L367" s="401">
        <v>271.60000000000002</v>
      </c>
      <c r="M367" s="401">
        <f t="shared" si="15"/>
        <v>90.533333333333346</v>
      </c>
    </row>
    <row r="368" spans="2:13" s="4" customFormat="1" ht="13.8">
      <c r="B368" s="18" t="s">
        <v>65</v>
      </c>
      <c r="C368" s="19" t="s">
        <v>22</v>
      </c>
      <c r="D368" s="19" t="s">
        <v>20</v>
      </c>
      <c r="E368" s="19" t="s">
        <v>22</v>
      </c>
      <c r="F368" s="19" t="s">
        <v>23</v>
      </c>
      <c r="G368" s="19" t="s">
        <v>25</v>
      </c>
      <c r="H368" s="20" t="s">
        <v>26</v>
      </c>
      <c r="I368" s="77" t="s">
        <v>203</v>
      </c>
      <c r="J368" s="78" t="s">
        <v>204</v>
      </c>
      <c r="K368" s="401">
        <v>300</v>
      </c>
      <c r="L368" s="401">
        <v>271.60000000000002</v>
      </c>
      <c r="M368" s="401">
        <f t="shared" si="15"/>
        <v>90.533333333333346</v>
      </c>
    </row>
    <row r="369" spans="2:13" s="4" customFormat="1" ht="26.4">
      <c r="B369" s="58" t="s">
        <v>65</v>
      </c>
      <c r="C369" s="59" t="s">
        <v>22</v>
      </c>
      <c r="D369" s="59" t="s">
        <v>20</v>
      </c>
      <c r="E369" s="59" t="s">
        <v>22</v>
      </c>
      <c r="F369" s="59" t="s">
        <v>23</v>
      </c>
      <c r="G369" s="19" t="s">
        <v>38</v>
      </c>
      <c r="H369" s="20" t="s">
        <v>64</v>
      </c>
      <c r="I369" s="20"/>
      <c r="J369" s="61" t="s">
        <v>243</v>
      </c>
      <c r="K369" s="401">
        <v>0</v>
      </c>
      <c r="L369" s="401">
        <v>0</v>
      </c>
      <c r="M369" s="401">
        <v>0</v>
      </c>
    </row>
    <row r="370" spans="2:13" s="4" customFormat="1" ht="13.8">
      <c r="B370" s="58" t="s">
        <v>65</v>
      </c>
      <c r="C370" s="59" t="s">
        <v>22</v>
      </c>
      <c r="D370" s="59" t="s">
        <v>20</v>
      </c>
      <c r="E370" s="59" t="s">
        <v>22</v>
      </c>
      <c r="F370" s="59" t="s">
        <v>23</v>
      </c>
      <c r="G370" s="19" t="s">
        <v>38</v>
      </c>
      <c r="H370" s="20" t="s">
        <v>64</v>
      </c>
      <c r="I370" s="305">
        <v>300</v>
      </c>
      <c r="J370" s="54" t="s">
        <v>209</v>
      </c>
      <c r="K370" s="401">
        <v>0</v>
      </c>
      <c r="L370" s="401">
        <v>0</v>
      </c>
      <c r="M370" s="401">
        <v>0</v>
      </c>
    </row>
    <row r="371" spans="2:13">
      <c r="B371" s="30" t="s">
        <v>65</v>
      </c>
      <c r="C371" s="31" t="s">
        <v>22</v>
      </c>
      <c r="D371" s="31" t="s">
        <v>20</v>
      </c>
      <c r="E371" s="31" t="s">
        <v>23</v>
      </c>
      <c r="F371" s="31" t="s">
        <v>20</v>
      </c>
      <c r="G371" s="31" t="s">
        <v>21</v>
      </c>
      <c r="H371" s="32" t="s">
        <v>20</v>
      </c>
      <c r="I371" s="32"/>
      <c r="J371" s="51" t="s">
        <v>176</v>
      </c>
      <c r="K371" s="399">
        <f>K372+K377+K380</f>
        <v>8486.9000000000015</v>
      </c>
      <c r="L371" s="399">
        <f>L372+L377+L380</f>
        <v>7639.1</v>
      </c>
      <c r="M371" s="399">
        <f t="shared" si="15"/>
        <v>90.0104867501679</v>
      </c>
    </row>
    <row r="372" spans="2:13">
      <c r="B372" s="35" t="s">
        <v>65</v>
      </c>
      <c r="C372" s="36" t="s">
        <v>22</v>
      </c>
      <c r="D372" s="36" t="s">
        <v>20</v>
      </c>
      <c r="E372" s="36" t="s">
        <v>23</v>
      </c>
      <c r="F372" s="36" t="s">
        <v>23</v>
      </c>
      <c r="G372" s="36" t="s">
        <v>21</v>
      </c>
      <c r="H372" s="25" t="s">
        <v>20</v>
      </c>
      <c r="I372" s="25"/>
      <c r="J372" s="87" t="s">
        <v>24</v>
      </c>
      <c r="K372" s="400">
        <f>K374+K375</f>
        <v>656.7</v>
      </c>
      <c r="L372" s="400">
        <f>L374+L375</f>
        <v>636.1</v>
      </c>
      <c r="M372" s="400">
        <f t="shared" si="15"/>
        <v>96.863103395766714</v>
      </c>
    </row>
    <row r="373" spans="2:13" ht="26.4">
      <c r="B373" s="18" t="s">
        <v>65</v>
      </c>
      <c r="C373" s="19" t="s">
        <v>22</v>
      </c>
      <c r="D373" s="19" t="s">
        <v>20</v>
      </c>
      <c r="E373" s="19" t="s">
        <v>23</v>
      </c>
      <c r="F373" s="19" t="s">
        <v>23</v>
      </c>
      <c r="G373" s="19" t="s">
        <v>25</v>
      </c>
      <c r="H373" s="20" t="s">
        <v>26</v>
      </c>
      <c r="I373" s="21"/>
      <c r="J373" s="45" t="s">
        <v>99</v>
      </c>
      <c r="K373" s="401">
        <v>200</v>
      </c>
      <c r="L373" s="401">
        <v>179.5</v>
      </c>
      <c r="M373" s="401">
        <f t="shared" si="15"/>
        <v>89.75</v>
      </c>
    </row>
    <row r="374" spans="2:13">
      <c r="B374" s="18" t="s">
        <v>65</v>
      </c>
      <c r="C374" s="19" t="s">
        <v>22</v>
      </c>
      <c r="D374" s="19" t="s">
        <v>20</v>
      </c>
      <c r="E374" s="19" t="s">
        <v>23</v>
      </c>
      <c r="F374" s="19" t="s">
        <v>23</v>
      </c>
      <c r="G374" s="19" t="s">
        <v>25</v>
      </c>
      <c r="H374" s="20" t="s">
        <v>26</v>
      </c>
      <c r="I374" s="77" t="s">
        <v>203</v>
      </c>
      <c r="J374" s="78" t="s">
        <v>204</v>
      </c>
      <c r="K374" s="401">
        <v>200</v>
      </c>
      <c r="L374" s="401">
        <v>179.5</v>
      </c>
      <c r="M374" s="401">
        <f t="shared" si="15"/>
        <v>89.75</v>
      </c>
    </row>
    <row r="375" spans="2:13" ht="26.4">
      <c r="B375" s="18" t="s">
        <v>65</v>
      </c>
      <c r="C375" s="19" t="s">
        <v>22</v>
      </c>
      <c r="D375" s="19" t="s">
        <v>20</v>
      </c>
      <c r="E375" s="19" t="s">
        <v>23</v>
      </c>
      <c r="F375" s="19" t="s">
        <v>23</v>
      </c>
      <c r="G375" s="19" t="s">
        <v>27</v>
      </c>
      <c r="H375" s="20" t="s">
        <v>127</v>
      </c>
      <c r="I375" s="21"/>
      <c r="J375" s="45" t="s">
        <v>194</v>
      </c>
      <c r="K375" s="401">
        <v>456.7</v>
      </c>
      <c r="L375" s="401">
        <v>456.6</v>
      </c>
      <c r="M375" s="401">
        <f t="shared" si="15"/>
        <v>99.978103788044677</v>
      </c>
    </row>
    <row r="376" spans="2:13">
      <c r="B376" s="18" t="s">
        <v>65</v>
      </c>
      <c r="C376" s="19" t="s">
        <v>22</v>
      </c>
      <c r="D376" s="19" t="s">
        <v>20</v>
      </c>
      <c r="E376" s="19" t="s">
        <v>23</v>
      </c>
      <c r="F376" s="19" t="s">
        <v>23</v>
      </c>
      <c r="G376" s="19" t="s">
        <v>27</v>
      </c>
      <c r="H376" s="20" t="s">
        <v>127</v>
      </c>
      <c r="I376" s="10">
        <v>800</v>
      </c>
      <c r="J376" s="46" t="s">
        <v>211</v>
      </c>
      <c r="K376" s="401">
        <v>456.7</v>
      </c>
      <c r="L376" s="401">
        <v>456.6</v>
      </c>
      <c r="M376" s="401">
        <f t="shared" si="15"/>
        <v>99.978103788044677</v>
      </c>
    </row>
    <row r="377" spans="2:13" ht="26.4">
      <c r="B377" s="23" t="s">
        <v>65</v>
      </c>
      <c r="C377" s="24" t="s">
        <v>22</v>
      </c>
      <c r="D377" s="36" t="s">
        <v>20</v>
      </c>
      <c r="E377" s="24" t="s">
        <v>23</v>
      </c>
      <c r="F377" s="24" t="s">
        <v>22</v>
      </c>
      <c r="G377" s="36" t="s">
        <v>21</v>
      </c>
      <c r="H377" s="25" t="s">
        <v>20</v>
      </c>
      <c r="I377" s="97"/>
      <c r="J377" s="133" t="s">
        <v>31</v>
      </c>
      <c r="K377" s="400">
        <f>K378</f>
        <v>1957.6</v>
      </c>
      <c r="L377" s="400">
        <f>L378</f>
        <v>1825.4</v>
      </c>
      <c r="M377" s="400">
        <f t="shared" si="15"/>
        <v>93.246832856559053</v>
      </c>
    </row>
    <row r="378" spans="2:13" ht="39.6">
      <c r="B378" s="58" t="s">
        <v>65</v>
      </c>
      <c r="C378" s="59" t="s">
        <v>22</v>
      </c>
      <c r="D378" s="19" t="s">
        <v>20</v>
      </c>
      <c r="E378" s="59" t="s">
        <v>23</v>
      </c>
      <c r="F378" s="59" t="s">
        <v>22</v>
      </c>
      <c r="G378" s="19" t="s">
        <v>111</v>
      </c>
      <c r="H378" s="20" t="s">
        <v>20</v>
      </c>
      <c r="I378" s="64"/>
      <c r="J378" s="134" t="s">
        <v>113</v>
      </c>
      <c r="K378" s="401">
        <f>K379</f>
        <v>1957.6</v>
      </c>
      <c r="L378" s="401">
        <f>L379</f>
        <v>1825.4</v>
      </c>
      <c r="M378" s="401">
        <f t="shared" si="15"/>
        <v>93.246832856559053</v>
      </c>
    </row>
    <row r="379" spans="2:13">
      <c r="B379" s="58" t="s">
        <v>65</v>
      </c>
      <c r="C379" s="59" t="s">
        <v>22</v>
      </c>
      <c r="D379" s="19" t="s">
        <v>20</v>
      </c>
      <c r="E379" s="59" t="s">
        <v>23</v>
      </c>
      <c r="F379" s="59" t="s">
        <v>22</v>
      </c>
      <c r="G379" s="19" t="s">
        <v>111</v>
      </c>
      <c r="H379" s="20" t="s">
        <v>20</v>
      </c>
      <c r="I379" s="64">
        <v>400</v>
      </c>
      <c r="J379" s="113" t="s">
        <v>210</v>
      </c>
      <c r="K379" s="401">
        <v>1957.6</v>
      </c>
      <c r="L379" s="401">
        <v>1825.4</v>
      </c>
      <c r="M379" s="401">
        <f t="shared" si="15"/>
        <v>93.246832856559053</v>
      </c>
    </row>
    <row r="380" spans="2:13" ht="52.8">
      <c r="B380" s="23" t="s">
        <v>65</v>
      </c>
      <c r="C380" s="24" t="s">
        <v>22</v>
      </c>
      <c r="D380" s="36" t="s">
        <v>20</v>
      </c>
      <c r="E380" s="24" t="s">
        <v>23</v>
      </c>
      <c r="F380" s="24" t="s">
        <v>71</v>
      </c>
      <c r="G380" s="36" t="s">
        <v>21</v>
      </c>
      <c r="H380" s="25" t="s">
        <v>20</v>
      </c>
      <c r="I380" s="25"/>
      <c r="J380" s="135" t="s">
        <v>112</v>
      </c>
      <c r="K380" s="400">
        <f>K381</f>
        <v>5872.6</v>
      </c>
      <c r="L380" s="400">
        <f>L381</f>
        <v>5177.6000000000004</v>
      </c>
      <c r="M380" s="399">
        <f t="shared" si="15"/>
        <v>88.165378197050714</v>
      </c>
    </row>
    <row r="381" spans="2:13" ht="39.6">
      <c r="B381" s="58" t="s">
        <v>65</v>
      </c>
      <c r="C381" s="59" t="s">
        <v>22</v>
      </c>
      <c r="D381" s="19" t="s">
        <v>20</v>
      </c>
      <c r="E381" s="59" t="s">
        <v>23</v>
      </c>
      <c r="F381" s="59" t="s">
        <v>71</v>
      </c>
      <c r="G381" s="19" t="s">
        <v>111</v>
      </c>
      <c r="H381" s="20" t="s">
        <v>20</v>
      </c>
      <c r="I381" s="20"/>
      <c r="J381" s="134" t="s">
        <v>227</v>
      </c>
      <c r="K381" s="401">
        <f>K382</f>
        <v>5872.6</v>
      </c>
      <c r="L381" s="401">
        <f>L382</f>
        <v>5177.6000000000004</v>
      </c>
      <c r="M381" s="401">
        <f t="shared" si="15"/>
        <v>88.165378197050714</v>
      </c>
    </row>
    <row r="382" spans="2:13" s="6" customFormat="1">
      <c r="B382" s="58" t="s">
        <v>65</v>
      </c>
      <c r="C382" s="59" t="s">
        <v>22</v>
      </c>
      <c r="D382" s="19" t="s">
        <v>20</v>
      </c>
      <c r="E382" s="59" t="s">
        <v>23</v>
      </c>
      <c r="F382" s="59" t="s">
        <v>71</v>
      </c>
      <c r="G382" s="19" t="s">
        <v>111</v>
      </c>
      <c r="H382" s="20" t="s">
        <v>20</v>
      </c>
      <c r="I382" s="64">
        <v>400</v>
      </c>
      <c r="J382" s="113" t="s">
        <v>210</v>
      </c>
      <c r="K382" s="401">
        <v>5872.6</v>
      </c>
      <c r="L382" s="401">
        <v>5177.6000000000004</v>
      </c>
      <c r="M382" s="401">
        <f t="shared" si="15"/>
        <v>88.165378197050714</v>
      </c>
    </row>
    <row r="383" spans="2:13" ht="26.4">
      <c r="B383" s="47" t="s">
        <v>65</v>
      </c>
      <c r="C383" s="48" t="s">
        <v>23</v>
      </c>
      <c r="D383" s="48" t="s">
        <v>20</v>
      </c>
      <c r="E383" s="48" t="s">
        <v>20</v>
      </c>
      <c r="F383" s="48" t="s">
        <v>20</v>
      </c>
      <c r="G383" s="31" t="s">
        <v>21</v>
      </c>
      <c r="H383" s="32" t="s">
        <v>20</v>
      </c>
      <c r="I383" s="32"/>
      <c r="J383" s="49" t="s">
        <v>117</v>
      </c>
      <c r="K383" s="399">
        <f>K384</f>
        <v>987.6</v>
      </c>
      <c r="L383" s="399">
        <f>L384</f>
        <v>923.7</v>
      </c>
      <c r="M383" s="399">
        <f t="shared" si="15"/>
        <v>93.529769137302551</v>
      </c>
    </row>
    <row r="384" spans="2:13" ht="26.4">
      <c r="B384" s="68" t="s">
        <v>65</v>
      </c>
      <c r="C384" s="69" t="s">
        <v>23</v>
      </c>
      <c r="D384" s="31" t="s">
        <v>20</v>
      </c>
      <c r="E384" s="69" t="s">
        <v>23</v>
      </c>
      <c r="F384" s="69" t="s">
        <v>20</v>
      </c>
      <c r="G384" s="31" t="s">
        <v>21</v>
      </c>
      <c r="H384" s="32" t="s">
        <v>20</v>
      </c>
      <c r="I384" s="32"/>
      <c r="J384" s="49" t="s">
        <v>67</v>
      </c>
      <c r="K384" s="399">
        <f>K385</f>
        <v>987.6</v>
      </c>
      <c r="L384" s="399">
        <f>L385</f>
        <v>923.7</v>
      </c>
      <c r="M384" s="399">
        <f t="shared" si="15"/>
        <v>93.529769137302551</v>
      </c>
    </row>
    <row r="385" spans="2:13" s="4" customFormat="1" ht="13.8">
      <c r="B385" s="23" t="s">
        <v>65</v>
      </c>
      <c r="C385" s="24" t="s">
        <v>23</v>
      </c>
      <c r="D385" s="36" t="s">
        <v>20</v>
      </c>
      <c r="E385" s="24" t="s">
        <v>23</v>
      </c>
      <c r="F385" s="24" t="s">
        <v>23</v>
      </c>
      <c r="G385" s="36" t="s">
        <v>21</v>
      </c>
      <c r="H385" s="25" t="s">
        <v>20</v>
      </c>
      <c r="I385" s="25"/>
      <c r="J385" s="135" t="s">
        <v>24</v>
      </c>
      <c r="K385" s="400">
        <f>K388+K386</f>
        <v>987.6</v>
      </c>
      <c r="L385" s="400">
        <f>L388+L386</f>
        <v>923.7</v>
      </c>
      <c r="M385" s="400">
        <f t="shared" si="15"/>
        <v>93.529769137302551</v>
      </c>
    </row>
    <row r="386" spans="2:13" s="4" customFormat="1" ht="13.8">
      <c r="B386" s="58" t="s">
        <v>65</v>
      </c>
      <c r="C386" s="59" t="s">
        <v>23</v>
      </c>
      <c r="D386" s="59" t="s">
        <v>20</v>
      </c>
      <c r="E386" s="59" t="s">
        <v>23</v>
      </c>
      <c r="F386" s="59" t="s">
        <v>23</v>
      </c>
      <c r="G386" s="19" t="s">
        <v>25</v>
      </c>
      <c r="H386" s="20" t="s">
        <v>34</v>
      </c>
      <c r="I386" s="20"/>
      <c r="J386" s="61" t="s">
        <v>248</v>
      </c>
      <c r="K386" s="401">
        <f t="shared" ref="K386:L386" si="18">K387</f>
        <v>827.6</v>
      </c>
      <c r="L386" s="401">
        <f t="shared" si="18"/>
        <v>827</v>
      </c>
      <c r="M386" s="401">
        <f t="shared" si="15"/>
        <v>99.927501208313203</v>
      </c>
    </row>
    <row r="387" spans="2:13" s="4" customFormat="1" ht="13.8">
      <c r="B387" s="58" t="s">
        <v>65</v>
      </c>
      <c r="C387" s="59" t="s">
        <v>23</v>
      </c>
      <c r="D387" s="59" t="s">
        <v>20</v>
      </c>
      <c r="E387" s="59" t="s">
        <v>23</v>
      </c>
      <c r="F387" s="59" t="s">
        <v>23</v>
      </c>
      <c r="G387" s="19" t="s">
        <v>25</v>
      </c>
      <c r="H387" s="20" t="s">
        <v>34</v>
      </c>
      <c r="I387" s="53" t="s">
        <v>212</v>
      </c>
      <c r="J387" s="54" t="s">
        <v>209</v>
      </c>
      <c r="K387" s="401">
        <v>827.6</v>
      </c>
      <c r="L387" s="401">
        <v>827</v>
      </c>
      <c r="M387" s="401">
        <f t="shared" ref="M387:M445" si="19">L387/K387*100</f>
        <v>99.927501208313203</v>
      </c>
    </row>
    <row r="388" spans="2:13" ht="26.4">
      <c r="B388" s="58" t="s">
        <v>65</v>
      </c>
      <c r="C388" s="59" t="s">
        <v>23</v>
      </c>
      <c r="D388" s="19" t="s">
        <v>20</v>
      </c>
      <c r="E388" s="59" t="s">
        <v>23</v>
      </c>
      <c r="F388" s="59" t="s">
        <v>23</v>
      </c>
      <c r="G388" s="19" t="s">
        <v>29</v>
      </c>
      <c r="H388" s="20" t="s">
        <v>26</v>
      </c>
      <c r="I388" s="20"/>
      <c r="J388" s="134" t="s">
        <v>68</v>
      </c>
      <c r="K388" s="401">
        <v>160</v>
      </c>
      <c r="L388" s="401">
        <v>96.7</v>
      </c>
      <c r="M388" s="401">
        <f t="shared" si="19"/>
        <v>60.4375</v>
      </c>
    </row>
    <row r="389" spans="2:13">
      <c r="B389" s="58" t="s">
        <v>65</v>
      </c>
      <c r="C389" s="59" t="s">
        <v>23</v>
      </c>
      <c r="D389" s="19" t="s">
        <v>20</v>
      </c>
      <c r="E389" s="59" t="s">
        <v>23</v>
      </c>
      <c r="F389" s="59" t="s">
        <v>23</v>
      </c>
      <c r="G389" s="19" t="s">
        <v>69</v>
      </c>
      <c r="H389" s="20" t="s">
        <v>26</v>
      </c>
      <c r="I389" s="91" t="s">
        <v>203</v>
      </c>
      <c r="J389" s="14" t="s">
        <v>204</v>
      </c>
      <c r="K389" s="401">
        <v>160</v>
      </c>
      <c r="L389" s="401">
        <v>96.7</v>
      </c>
      <c r="M389" s="401">
        <f t="shared" si="19"/>
        <v>60.4375</v>
      </c>
    </row>
    <row r="390" spans="2:13" ht="26.4">
      <c r="B390" s="68" t="s">
        <v>65</v>
      </c>
      <c r="C390" s="69" t="s">
        <v>40</v>
      </c>
      <c r="D390" s="31" t="s">
        <v>20</v>
      </c>
      <c r="E390" s="69" t="s">
        <v>20</v>
      </c>
      <c r="F390" s="69" t="s">
        <v>20</v>
      </c>
      <c r="G390" s="69" t="s">
        <v>21</v>
      </c>
      <c r="H390" s="32" t="s">
        <v>20</v>
      </c>
      <c r="I390" s="32"/>
      <c r="J390" s="49" t="s">
        <v>116</v>
      </c>
      <c r="K390" s="399">
        <f>K391</f>
        <v>5</v>
      </c>
      <c r="L390" s="399">
        <v>0</v>
      </c>
      <c r="M390" s="399">
        <f t="shared" si="19"/>
        <v>0</v>
      </c>
    </row>
    <row r="391" spans="2:13">
      <c r="B391" s="68" t="s">
        <v>65</v>
      </c>
      <c r="C391" s="69" t="s">
        <v>40</v>
      </c>
      <c r="D391" s="31" t="s">
        <v>20</v>
      </c>
      <c r="E391" s="69" t="s">
        <v>22</v>
      </c>
      <c r="F391" s="69" t="s">
        <v>20</v>
      </c>
      <c r="G391" s="69" t="s">
        <v>21</v>
      </c>
      <c r="H391" s="32" t="s">
        <v>20</v>
      </c>
      <c r="I391" s="32"/>
      <c r="J391" s="49" t="s">
        <v>70</v>
      </c>
      <c r="K391" s="399">
        <f>K392</f>
        <v>5</v>
      </c>
      <c r="L391" s="399">
        <v>0</v>
      </c>
      <c r="M391" s="399">
        <f t="shared" si="19"/>
        <v>0</v>
      </c>
    </row>
    <row r="392" spans="2:13">
      <c r="B392" s="23" t="s">
        <v>65</v>
      </c>
      <c r="C392" s="24" t="s">
        <v>40</v>
      </c>
      <c r="D392" s="36" t="s">
        <v>20</v>
      </c>
      <c r="E392" s="24" t="s">
        <v>22</v>
      </c>
      <c r="F392" s="24" t="s">
        <v>23</v>
      </c>
      <c r="G392" s="24" t="s">
        <v>21</v>
      </c>
      <c r="H392" s="25" t="s">
        <v>20</v>
      </c>
      <c r="I392" s="25"/>
      <c r="J392" s="135" t="s">
        <v>24</v>
      </c>
      <c r="K392" s="400">
        <v>5</v>
      </c>
      <c r="L392" s="400">
        <v>0</v>
      </c>
      <c r="M392" s="400">
        <f t="shared" si="19"/>
        <v>0</v>
      </c>
    </row>
    <row r="393" spans="2:13" s="4" customFormat="1" ht="13.8">
      <c r="B393" s="58" t="s">
        <v>65</v>
      </c>
      <c r="C393" s="59" t="s">
        <v>40</v>
      </c>
      <c r="D393" s="19" t="s">
        <v>20</v>
      </c>
      <c r="E393" s="59" t="s">
        <v>22</v>
      </c>
      <c r="F393" s="59" t="s">
        <v>23</v>
      </c>
      <c r="G393" s="59" t="s">
        <v>27</v>
      </c>
      <c r="H393" s="20" t="s">
        <v>26</v>
      </c>
      <c r="I393" s="99"/>
      <c r="J393" s="136" t="s">
        <v>114</v>
      </c>
      <c r="K393" s="401">
        <v>5</v>
      </c>
      <c r="L393" s="401">
        <v>0</v>
      </c>
      <c r="M393" s="401">
        <f t="shared" si="19"/>
        <v>0</v>
      </c>
    </row>
    <row r="394" spans="2:13" s="4" customFormat="1" ht="13.8">
      <c r="B394" s="58" t="s">
        <v>65</v>
      </c>
      <c r="C394" s="59" t="s">
        <v>40</v>
      </c>
      <c r="D394" s="19" t="s">
        <v>20</v>
      </c>
      <c r="E394" s="59" t="s">
        <v>22</v>
      </c>
      <c r="F394" s="59" t="s">
        <v>23</v>
      </c>
      <c r="G394" s="59" t="s">
        <v>27</v>
      </c>
      <c r="H394" s="20" t="s">
        <v>26</v>
      </c>
      <c r="I394" s="91" t="s">
        <v>203</v>
      </c>
      <c r="J394" s="14" t="s">
        <v>204</v>
      </c>
      <c r="K394" s="401">
        <v>5</v>
      </c>
      <c r="L394" s="401">
        <v>0</v>
      </c>
      <c r="M394" s="401">
        <f t="shared" si="19"/>
        <v>0</v>
      </c>
    </row>
    <row r="395" spans="2:13" s="4" customFormat="1" ht="26.4">
      <c r="B395" s="68" t="s">
        <v>65</v>
      </c>
      <c r="C395" s="69" t="s">
        <v>42</v>
      </c>
      <c r="D395" s="31" t="s">
        <v>20</v>
      </c>
      <c r="E395" s="69" t="s">
        <v>20</v>
      </c>
      <c r="F395" s="69" t="s">
        <v>20</v>
      </c>
      <c r="G395" s="69" t="s">
        <v>21</v>
      </c>
      <c r="H395" s="32" t="s">
        <v>20</v>
      </c>
      <c r="I395" s="32"/>
      <c r="J395" s="49" t="s">
        <v>18</v>
      </c>
      <c r="K395" s="399">
        <f>K396</f>
        <v>185</v>
      </c>
      <c r="L395" s="399">
        <f>L396</f>
        <v>185</v>
      </c>
      <c r="M395" s="399">
        <f t="shared" si="19"/>
        <v>100</v>
      </c>
    </row>
    <row r="396" spans="2:13" ht="26.4">
      <c r="B396" s="68" t="s">
        <v>65</v>
      </c>
      <c r="C396" s="69" t="s">
        <v>42</v>
      </c>
      <c r="D396" s="31" t="s">
        <v>20</v>
      </c>
      <c r="E396" s="69" t="s">
        <v>23</v>
      </c>
      <c r="F396" s="69" t="s">
        <v>20</v>
      </c>
      <c r="G396" s="69" t="s">
        <v>21</v>
      </c>
      <c r="H396" s="32" t="s">
        <v>20</v>
      </c>
      <c r="I396" s="32"/>
      <c r="J396" s="49" t="s">
        <v>110</v>
      </c>
      <c r="K396" s="399">
        <f>K397</f>
        <v>185</v>
      </c>
      <c r="L396" s="399">
        <f>L397</f>
        <v>185</v>
      </c>
      <c r="M396" s="399">
        <f t="shared" si="19"/>
        <v>100</v>
      </c>
    </row>
    <row r="397" spans="2:13" ht="13.8">
      <c r="B397" s="23" t="s">
        <v>65</v>
      </c>
      <c r="C397" s="24" t="s">
        <v>42</v>
      </c>
      <c r="D397" s="36" t="s">
        <v>20</v>
      </c>
      <c r="E397" s="24" t="s">
        <v>23</v>
      </c>
      <c r="F397" s="24" t="s">
        <v>23</v>
      </c>
      <c r="G397" s="24" t="s">
        <v>21</v>
      </c>
      <c r="H397" s="25" t="s">
        <v>20</v>
      </c>
      <c r="I397" s="137"/>
      <c r="J397" s="135" t="s">
        <v>24</v>
      </c>
      <c r="K397" s="400">
        <f>K398+K400</f>
        <v>185</v>
      </c>
      <c r="L397" s="400">
        <f>L398+L400</f>
        <v>185</v>
      </c>
      <c r="M397" s="400">
        <f t="shared" si="19"/>
        <v>100</v>
      </c>
    </row>
    <row r="398" spans="2:13" ht="26.4">
      <c r="B398" s="58" t="s">
        <v>65</v>
      </c>
      <c r="C398" s="59" t="s">
        <v>42</v>
      </c>
      <c r="D398" s="19" t="s">
        <v>20</v>
      </c>
      <c r="E398" s="59" t="s">
        <v>23</v>
      </c>
      <c r="F398" s="59" t="s">
        <v>23</v>
      </c>
      <c r="G398" s="59" t="s">
        <v>25</v>
      </c>
      <c r="H398" s="138" t="s">
        <v>64</v>
      </c>
      <c r="I398" s="138"/>
      <c r="J398" s="134" t="s">
        <v>124</v>
      </c>
      <c r="K398" s="401">
        <v>180</v>
      </c>
      <c r="L398" s="401">
        <v>180</v>
      </c>
      <c r="M398" s="401">
        <f t="shared" si="19"/>
        <v>100</v>
      </c>
    </row>
    <row r="399" spans="2:13" s="4" customFormat="1" ht="26.4">
      <c r="B399" s="58" t="s">
        <v>65</v>
      </c>
      <c r="C399" s="59" t="s">
        <v>42</v>
      </c>
      <c r="D399" s="19" t="s">
        <v>20</v>
      </c>
      <c r="E399" s="59" t="s">
        <v>23</v>
      </c>
      <c r="F399" s="59" t="s">
        <v>23</v>
      </c>
      <c r="G399" s="59" t="s">
        <v>25</v>
      </c>
      <c r="H399" s="138" t="s">
        <v>64</v>
      </c>
      <c r="I399" s="53" t="s">
        <v>206</v>
      </c>
      <c r="J399" s="139" t="s">
        <v>207</v>
      </c>
      <c r="K399" s="401">
        <v>180</v>
      </c>
      <c r="L399" s="401">
        <v>180</v>
      </c>
      <c r="M399" s="401">
        <f t="shared" si="19"/>
        <v>100</v>
      </c>
    </row>
    <row r="400" spans="2:13" ht="26.4">
      <c r="B400" s="18" t="s">
        <v>65</v>
      </c>
      <c r="C400" s="19" t="s">
        <v>42</v>
      </c>
      <c r="D400" s="19" t="s">
        <v>20</v>
      </c>
      <c r="E400" s="19" t="s">
        <v>23</v>
      </c>
      <c r="F400" s="19" t="s">
        <v>23</v>
      </c>
      <c r="G400" s="19" t="s">
        <v>27</v>
      </c>
      <c r="H400" s="20" t="s">
        <v>26</v>
      </c>
      <c r="I400" s="20"/>
      <c r="J400" s="134" t="s">
        <v>152</v>
      </c>
      <c r="K400" s="407">
        <v>5</v>
      </c>
      <c r="L400" s="407">
        <v>5</v>
      </c>
      <c r="M400" s="401">
        <f t="shared" si="19"/>
        <v>100</v>
      </c>
    </row>
    <row r="401" spans="2:13">
      <c r="B401" s="18" t="s">
        <v>65</v>
      </c>
      <c r="C401" s="19" t="s">
        <v>42</v>
      </c>
      <c r="D401" s="19" t="s">
        <v>20</v>
      </c>
      <c r="E401" s="19" t="s">
        <v>23</v>
      </c>
      <c r="F401" s="19" t="s">
        <v>23</v>
      </c>
      <c r="G401" s="19" t="s">
        <v>27</v>
      </c>
      <c r="H401" s="20" t="s">
        <v>26</v>
      </c>
      <c r="I401" s="91" t="s">
        <v>203</v>
      </c>
      <c r="J401" s="14" t="s">
        <v>204</v>
      </c>
      <c r="K401" s="401">
        <v>5</v>
      </c>
      <c r="L401" s="401">
        <v>5</v>
      </c>
      <c r="M401" s="401">
        <f t="shared" si="19"/>
        <v>100</v>
      </c>
    </row>
    <row r="402" spans="2:13" ht="26.4">
      <c r="B402" s="30" t="s">
        <v>72</v>
      </c>
      <c r="C402" s="31" t="s">
        <v>20</v>
      </c>
      <c r="D402" s="31" t="s">
        <v>20</v>
      </c>
      <c r="E402" s="31" t="s">
        <v>20</v>
      </c>
      <c r="F402" s="31" t="s">
        <v>20</v>
      </c>
      <c r="G402" s="31" t="s">
        <v>21</v>
      </c>
      <c r="H402" s="32" t="s">
        <v>20</v>
      </c>
      <c r="I402" s="50"/>
      <c r="J402" s="51" t="s">
        <v>144</v>
      </c>
      <c r="K402" s="399">
        <f>K403+K410</f>
        <v>226</v>
      </c>
      <c r="L402" s="399">
        <f t="shared" ref="L402" si="20">L403+L410</f>
        <v>210.8</v>
      </c>
      <c r="M402" s="399">
        <f t="shared" si="19"/>
        <v>93.274336283185846</v>
      </c>
    </row>
    <row r="403" spans="2:13" s="4" customFormat="1" ht="13.8">
      <c r="B403" s="30" t="s">
        <v>72</v>
      </c>
      <c r="C403" s="31" t="s">
        <v>22</v>
      </c>
      <c r="D403" s="31" t="s">
        <v>20</v>
      </c>
      <c r="E403" s="31" t="s">
        <v>20</v>
      </c>
      <c r="F403" s="31" t="s">
        <v>20</v>
      </c>
      <c r="G403" s="31" t="s">
        <v>21</v>
      </c>
      <c r="H403" s="32" t="s">
        <v>20</v>
      </c>
      <c r="I403" s="50"/>
      <c r="J403" s="51" t="s">
        <v>102</v>
      </c>
      <c r="K403" s="399">
        <f t="shared" ref="K403:L404" si="21">K404</f>
        <v>28.2</v>
      </c>
      <c r="L403" s="399">
        <f t="shared" si="21"/>
        <v>27.5</v>
      </c>
      <c r="M403" s="399">
        <f t="shared" si="19"/>
        <v>97.517730496453908</v>
      </c>
    </row>
    <row r="404" spans="2:13" s="4" customFormat="1" ht="26.4">
      <c r="B404" s="30" t="s">
        <v>72</v>
      </c>
      <c r="C404" s="31" t="s">
        <v>22</v>
      </c>
      <c r="D404" s="31" t="s">
        <v>20</v>
      </c>
      <c r="E404" s="31" t="s">
        <v>22</v>
      </c>
      <c r="F404" s="31" t="s">
        <v>20</v>
      </c>
      <c r="G404" s="31" t="s">
        <v>21</v>
      </c>
      <c r="H404" s="32" t="s">
        <v>20</v>
      </c>
      <c r="I404" s="50"/>
      <c r="J404" s="51" t="s">
        <v>100</v>
      </c>
      <c r="K404" s="399">
        <f t="shared" si="21"/>
        <v>28.2</v>
      </c>
      <c r="L404" s="399">
        <f t="shared" si="21"/>
        <v>27.5</v>
      </c>
      <c r="M404" s="399">
        <f t="shared" si="19"/>
        <v>97.517730496453908</v>
      </c>
    </row>
    <row r="405" spans="2:13">
      <c r="B405" s="35" t="s">
        <v>72</v>
      </c>
      <c r="C405" s="36" t="s">
        <v>22</v>
      </c>
      <c r="D405" s="36" t="s">
        <v>20</v>
      </c>
      <c r="E405" s="36" t="s">
        <v>22</v>
      </c>
      <c r="F405" s="36" t="s">
        <v>23</v>
      </c>
      <c r="G405" s="36" t="s">
        <v>21</v>
      </c>
      <c r="H405" s="25" t="s">
        <v>20</v>
      </c>
      <c r="I405" s="43"/>
      <c r="J405" s="140" t="s">
        <v>24</v>
      </c>
      <c r="K405" s="400">
        <f>K407+K408</f>
        <v>28.2</v>
      </c>
      <c r="L405" s="400">
        <f>L407+L408</f>
        <v>27.5</v>
      </c>
      <c r="M405" s="400">
        <f t="shared" si="19"/>
        <v>97.517730496453908</v>
      </c>
    </row>
    <row r="406" spans="2:13" ht="39.6">
      <c r="B406" s="18" t="s">
        <v>72</v>
      </c>
      <c r="C406" s="19" t="s">
        <v>22</v>
      </c>
      <c r="D406" s="19" t="s">
        <v>20</v>
      </c>
      <c r="E406" s="19" t="s">
        <v>22</v>
      </c>
      <c r="F406" s="19" t="s">
        <v>23</v>
      </c>
      <c r="G406" s="19" t="s">
        <v>25</v>
      </c>
      <c r="H406" s="20" t="s">
        <v>26</v>
      </c>
      <c r="I406" s="21"/>
      <c r="J406" s="45" t="s">
        <v>276</v>
      </c>
      <c r="K406" s="401">
        <v>10</v>
      </c>
      <c r="L406" s="401">
        <v>9.5</v>
      </c>
      <c r="M406" s="401">
        <f t="shared" si="19"/>
        <v>95</v>
      </c>
    </row>
    <row r="407" spans="2:13">
      <c r="B407" s="18" t="s">
        <v>72</v>
      </c>
      <c r="C407" s="19" t="s">
        <v>22</v>
      </c>
      <c r="D407" s="19" t="s">
        <v>20</v>
      </c>
      <c r="E407" s="19" t="s">
        <v>22</v>
      </c>
      <c r="F407" s="19" t="s">
        <v>23</v>
      </c>
      <c r="G407" s="19" t="s">
        <v>25</v>
      </c>
      <c r="H407" s="20" t="s">
        <v>26</v>
      </c>
      <c r="I407" s="77" t="s">
        <v>203</v>
      </c>
      <c r="J407" s="78" t="s">
        <v>204</v>
      </c>
      <c r="K407" s="401">
        <v>10</v>
      </c>
      <c r="L407" s="401">
        <v>9.5</v>
      </c>
      <c r="M407" s="401">
        <f t="shared" si="19"/>
        <v>95</v>
      </c>
    </row>
    <row r="408" spans="2:13">
      <c r="B408" s="18" t="s">
        <v>72</v>
      </c>
      <c r="C408" s="19" t="s">
        <v>22</v>
      </c>
      <c r="D408" s="19" t="s">
        <v>20</v>
      </c>
      <c r="E408" s="19" t="s">
        <v>22</v>
      </c>
      <c r="F408" s="19" t="s">
        <v>23</v>
      </c>
      <c r="G408" s="19" t="s">
        <v>38</v>
      </c>
      <c r="H408" s="20" t="s">
        <v>26</v>
      </c>
      <c r="I408" s="21"/>
      <c r="J408" s="243" t="s">
        <v>383</v>
      </c>
      <c r="K408" s="401">
        <v>18.2</v>
      </c>
      <c r="L408" s="401">
        <v>18</v>
      </c>
      <c r="M408" s="401">
        <f t="shared" si="19"/>
        <v>98.901098901098905</v>
      </c>
    </row>
    <row r="409" spans="2:13">
      <c r="B409" s="18" t="s">
        <v>72</v>
      </c>
      <c r="C409" s="19" t="s">
        <v>22</v>
      </c>
      <c r="D409" s="19" t="s">
        <v>20</v>
      </c>
      <c r="E409" s="19" t="s">
        <v>22</v>
      </c>
      <c r="F409" s="19" t="s">
        <v>23</v>
      </c>
      <c r="G409" s="19" t="s">
        <v>38</v>
      </c>
      <c r="H409" s="20" t="s">
        <v>26</v>
      </c>
      <c r="I409" s="77" t="s">
        <v>203</v>
      </c>
      <c r="J409" s="376" t="s">
        <v>204</v>
      </c>
      <c r="K409" s="401">
        <v>18.2</v>
      </c>
      <c r="L409" s="401">
        <v>18</v>
      </c>
      <c r="M409" s="401">
        <f t="shared" si="19"/>
        <v>98.901098901098905</v>
      </c>
    </row>
    <row r="410" spans="2:13" ht="26.4">
      <c r="B410" s="30" t="s">
        <v>72</v>
      </c>
      <c r="C410" s="31" t="s">
        <v>23</v>
      </c>
      <c r="D410" s="31" t="s">
        <v>20</v>
      </c>
      <c r="E410" s="31" t="s">
        <v>20</v>
      </c>
      <c r="F410" s="31" t="s">
        <v>20</v>
      </c>
      <c r="G410" s="31" t="s">
        <v>21</v>
      </c>
      <c r="H410" s="32" t="s">
        <v>20</v>
      </c>
      <c r="I410" s="50"/>
      <c r="J410" s="51" t="s">
        <v>177</v>
      </c>
      <c r="K410" s="399">
        <f>K411+K417+K421+K425</f>
        <v>197.8</v>
      </c>
      <c r="L410" s="399">
        <f>L411+L417+L421+L425</f>
        <v>183.3</v>
      </c>
      <c r="M410" s="399">
        <f t="shared" si="19"/>
        <v>92.669362992922146</v>
      </c>
    </row>
    <row r="411" spans="2:13" ht="26.4">
      <c r="B411" s="30" t="s">
        <v>72</v>
      </c>
      <c r="C411" s="31" t="s">
        <v>23</v>
      </c>
      <c r="D411" s="31" t="s">
        <v>20</v>
      </c>
      <c r="E411" s="31" t="s">
        <v>22</v>
      </c>
      <c r="F411" s="31" t="s">
        <v>20</v>
      </c>
      <c r="G411" s="31" t="s">
        <v>21</v>
      </c>
      <c r="H411" s="32" t="s">
        <v>20</v>
      </c>
      <c r="I411" s="50"/>
      <c r="J411" s="51" t="s">
        <v>73</v>
      </c>
      <c r="K411" s="399">
        <f>K412</f>
        <v>40.200000000000003</v>
      </c>
      <c r="L411" s="399">
        <f>L412</f>
        <v>40.200000000000003</v>
      </c>
      <c r="M411" s="399">
        <f t="shared" si="19"/>
        <v>100</v>
      </c>
    </row>
    <row r="412" spans="2:13" s="4" customFormat="1" ht="13.8">
      <c r="B412" s="35" t="s">
        <v>72</v>
      </c>
      <c r="C412" s="36" t="s">
        <v>23</v>
      </c>
      <c r="D412" s="36" t="s">
        <v>20</v>
      </c>
      <c r="E412" s="36" t="s">
        <v>22</v>
      </c>
      <c r="F412" s="36" t="s">
        <v>23</v>
      </c>
      <c r="G412" s="36" t="s">
        <v>21</v>
      </c>
      <c r="H412" s="25" t="s">
        <v>20</v>
      </c>
      <c r="I412" s="43"/>
      <c r="J412" s="87" t="s">
        <v>24</v>
      </c>
      <c r="K412" s="400">
        <f>K413+K415</f>
        <v>40.200000000000003</v>
      </c>
      <c r="L412" s="400">
        <f>L413+L415</f>
        <v>40.200000000000003</v>
      </c>
      <c r="M412" s="400">
        <f t="shared" si="19"/>
        <v>100</v>
      </c>
    </row>
    <row r="413" spans="2:13">
      <c r="B413" s="18" t="s">
        <v>72</v>
      </c>
      <c r="C413" s="19" t="s">
        <v>23</v>
      </c>
      <c r="D413" s="19" t="s">
        <v>20</v>
      </c>
      <c r="E413" s="19" t="s">
        <v>22</v>
      </c>
      <c r="F413" s="19" t="s">
        <v>23</v>
      </c>
      <c r="G413" s="19" t="s">
        <v>29</v>
      </c>
      <c r="H413" s="20" t="s">
        <v>20</v>
      </c>
      <c r="I413" s="21"/>
      <c r="J413" s="45" t="s">
        <v>160</v>
      </c>
      <c r="K413" s="401">
        <v>20</v>
      </c>
      <c r="L413" s="401">
        <v>20</v>
      </c>
      <c r="M413" s="401">
        <f t="shared" si="19"/>
        <v>100</v>
      </c>
    </row>
    <row r="414" spans="2:13">
      <c r="B414" s="18" t="s">
        <v>72</v>
      </c>
      <c r="C414" s="19" t="s">
        <v>23</v>
      </c>
      <c r="D414" s="19" t="s">
        <v>20</v>
      </c>
      <c r="E414" s="19" t="s">
        <v>22</v>
      </c>
      <c r="F414" s="19" t="s">
        <v>23</v>
      </c>
      <c r="G414" s="19" t="s">
        <v>29</v>
      </c>
      <c r="H414" s="20" t="s">
        <v>26</v>
      </c>
      <c r="I414" s="77" t="s">
        <v>203</v>
      </c>
      <c r="J414" s="78" t="s">
        <v>204</v>
      </c>
      <c r="K414" s="401">
        <v>20</v>
      </c>
      <c r="L414" s="401">
        <v>20</v>
      </c>
      <c r="M414" s="401">
        <f t="shared" si="19"/>
        <v>100</v>
      </c>
    </row>
    <row r="415" spans="2:13" ht="26.4">
      <c r="B415" s="18" t="s">
        <v>72</v>
      </c>
      <c r="C415" s="19" t="s">
        <v>23</v>
      </c>
      <c r="D415" s="19" t="s">
        <v>20</v>
      </c>
      <c r="E415" s="19" t="s">
        <v>22</v>
      </c>
      <c r="F415" s="19" t="s">
        <v>23</v>
      </c>
      <c r="G415" s="19" t="s">
        <v>37</v>
      </c>
      <c r="H415" s="20" t="s">
        <v>26</v>
      </c>
      <c r="I415" s="21"/>
      <c r="J415" s="45" t="s">
        <v>277</v>
      </c>
      <c r="K415" s="401">
        <v>20.2</v>
      </c>
      <c r="L415" s="401">
        <v>20.2</v>
      </c>
      <c r="M415" s="401">
        <f t="shared" si="19"/>
        <v>100</v>
      </c>
    </row>
    <row r="416" spans="2:13">
      <c r="B416" s="18" t="s">
        <v>72</v>
      </c>
      <c r="C416" s="19" t="s">
        <v>23</v>
      </c>
      <c r="D416" s="19" t="s">
        <v>20</v>
      </c>
      <c r="E416" s="19" t="s">
        <v>22</v>
      </c>
      <c r="F416" s="19" t="s">
        <v>23</v>
      </c>
      <c r="G416" s="19" t="s">
        <v>37</v>
      </c>
      <c r="H416" s="20" t="s">
        <v>26</v>
      </c>
      <c r="I416" s="77" t="s">
        <v>203</v>
      </c>
      <c r="J416" s="78" t="s">
        <v>204</v>
      </c>
      <c r="K416" s="401">
        <v>20.2</v>
      </c>
      <c r="L416" s="401">
        <v>20.2</v>
      </c>
      <c r="M416" s="401">
        <f t="shared" si="19"/>
        <v>100</v>
      </c>
    </row>
    <row r="417" spans="2:13">
      <c r="B417" s="30" t="s">
        <v>72</v>
      </c>
      <c r="C417" s="31" t="s">
        <v>23</v>
      </c>
      <c r="D417" s="31" t="s">
        <v>20</v>
      </c>
      <c r="E417" s="31" t="s">
        <v>23</v>
      </c>
      <c r="F417" s="31" t="s">
        <v>20</v>
      </c>
      <c r="G417" s="31" t="s">
        <v>21</v>
      </c>
      <c r="H417" s="32" t="s">
        <v>20</v>
      </c>
      <c r="I417" s="50"/>
      <c r="J417" s="51" t="s">
        <v>74</v>
      </c>
      <c r="K417" s="399">
        <f>K420</f>
        <v>25</v>
      </c>
      <c r="L417" s="399">
        <f>L420</f>
        <v>10.8</v>
      </c>
      <c r="M417" s="399">
        <f t="shared" si="19"/>
        <v>43.2</v>
      </c>
    </row>
    <row r="418" spans="2:13" s="4" customFormat="1" ht="13.8">
      <c r="B418" s="35" t="s">
        <v>72</v>
      </c>
      <c r="C418" s="36" t="s">
        <v>23</v>
      </c>
      <c r="D418" s="36" t="s">
        <v>20</v>
      </c>
      <c r="E418" s="36" t="s">
        <v>23</v>
      </c>
      <c r="F418" s="36" t="s">
        <v>23</v>
      </c>
      <c r="G418" s="36" t="s">
        <v>21</v>
      </c>
      <c r="H418" s="25" t="s">
        <v>20</v>
      </c>
      <c r="I418" s="43"/>
      <c r="J418" s="87" t="s">
        <v>24</v>
      </c>
      <c r="K418" s="400">
        <v>25</v>
      </c>
      <c r="L418" s="400">
        <v>10.8</v>
      </c>
      <c r="M418" s="400">
        <f t="shared" si="19"/>
        <v>43.2</v>
      </c>
    </row>
    <row r="419" spans="2:13" ht="26.4">
      <c r="B419" s="18" t="s">
        <v>72</v>
      </c>
      <c r="C419" s="19" t="s">
        <v>23</v>
      </c>
      <c r="D419" s="19" t="s">
        <v>20</v>
      </c>
      <c r="E419" s="19" t="s">
        <v>23</v>
      </c>
      <c r="F419" s="19" t="s">
        <v>23</v>
      </c>
      <c r="G419" s="19" t="s">
        <v>25</v>
      </c>
      <c r="H419" s="20" t="s">
        <v>26</v>
      </c>
      <c r="I419" s="21"/>
      <c r="J419" s="45" t="s">
        <v>75</v>
      </c>
      <c r="K419" s="401">
        <v>25</v>
      </c>
      <c r="L419" s="401">
        <v>10.8</v>
      </c>
      <c r="M419" s="401">
        <f t="shared" si="19"/>
        <v>43.2</v>
      </c>
    </row>
    <row r="420" spans="2:13">
      <c r="B420" s="18" t="s">
        <v>72</v>
      </c>
      <c r="C420" s="19" t="s">
        <v>23</v>
      </c>
      <c r="D420" s="19" t="s">
        <v>20</v>
      </c>
      <c r="E420" s="19" t="s">
        <v>23</v>
      </c>
      <c r="F420" s="19" t="s">
        <v>23</v>
      </c>
      <c r="G420" s="19" t="s">
        <v>25</v>
      </c>
      <c r="H420" s="20" t="s">
        <v>26</v>
      </c>
      <c r="I420" s="77" t="s">
        <v>203</v>
      </c>
      <c r="J420" s="78" t="s">
        <v>204</v>
      </c>
      <c r="K420" s="401">
        <v>25</v>
      </c>
      <c r="L420" s="401">
        <v>10.8</v>
      </c>
      <c r="M420" s="401">
        <f t="shared" si="19"/>
        <v>43.2</v>
      </c>
    </row>
    <row r="421" spans="2:13" ht="26.4">
      <c r="B421" s="30" t="s">
        <v>72</v>
      </c>
      <c r="C421" s="31" t="s">
        <v>23</v>
      </c>
      <c r="D421" s="31" t="s">
        <v>20</v>
      </c>
      <c r="E421" s="31" t="s">
        <v>40</v>
      </c>
      <c r="F421" s="31" t="s">
        <v>20</v>
      </c>
      <c r="G421" s="31" t="s">
        <v>21</v>
      </c>
      <c r="H421" s="32" t="s">
        <v>20</v>
      </c>
      <c r="I421" s="50"/>
      <c r="J421" s="51" t="s">
        <v>76</v>
      </c>
      <c r="K421" s="399">
        <f>K422</f>
        <v>52.6</v>
      </c>
      <c r="L421" s="399">
        <f>L422</f>
        <v>52.3</v>
      </c>
      <c r="M421" s="399">
        <f t="shared" si="19"/>
        <v>99.4296577946768</v>
      </c>
    </row>
    <row r="422" spans="2:13">
      <c r="B422" s="35" t="s">
        <v>72</v>
      </c>
      <c r="C422" s="36" t="s">
        <v>23</v>
      </c>
      <c r="D422" s="36" t="s">
        <v>20</v>
      </c>
      <c r="E422" s="36" t="s">
        <v>40</v>
      </c>
      <c r="F422" s="36" t="s">
        <v>23</v>
      </c>
      <c r="G422" s="36" t="s">
        <v>21</v>
      </c>
      <c r="H422" s="25" t="s">
        <v>20</v>
      </c>
      <c r="I422" s="43"/>
      <c r="J422" s="87" t="s">
        <v>24</v>
      </c>
      <c r="K422" s="400">
        <v>52.6</v>
      </c>
      <c r="L422" s="400">
        <v>52.3</v>
      </c>
      <c r="M422" s="400">
        <f t="shared" si="19"/>
        <v>99.4296577946768</v>
      </c>
    </row>
    <row r="423" spans="2:13">
      <c r="B423" s="18" t="s">
        <v>72</v>
      </c>
      <c r="C423" s="19" t="s">
        <v>23</v>
      </c>
      <c r="D423" s="19" t="s">
        <v>20</v>
      </c>
      <c r="E423" s="19" t="s">
        <v>40</v>
      </c>
      <c r="F423" s="19" t="s">
        <v>23</v>
      </c>
      <c r="G423" s="19" t="s">
        <v>25</v>
      </c>
      <c r="H423" s="20" t="s">
        <v>26</v>
      </c>
      <c r="I423" s="21"/>
      <c r="J423" s="45" t="s">
        <v>11</v>
      </c>
      <c r="K423" s="401">
        <v>52.6</v>
      </c>
      <c r="L423" s="401">
        <v>52.3</v>
      </c>
      <c r="M423" s="401">
        <f t="shared" si="19"/>
        <v>99.4296577946768</v>
      </c>
    </row>
    <row r="424" spans="2:13" s="4" customFormat="1" ht="13.8">
      <c r="B424" s="18" t="s">
        <v>72</v>
      </c>
      <c r="C424" s="19" t="s">
        <v>23</v>
      </c>
      <c r="D424" s="19" t="s">
        <v>20</v>
      </c>
      <c r="E424" s="19" t="s">
        <v>40</v>
      </c>
      <c r="F424" s="19" t="s">
        <v>23</v>
      </c>
      <c r="G424" s="19" t="s">
        <v>25</v>
      </c>
      <c r="H424" s="20" t="s">
        <v>26</v>
      </c>
      <c r="I424" s="77" t="s">
        <v>203</v>
      </c>
      <c r="J424" s="78" t="s">
        <v>204</v>
      </c>
      <c r="K424" s="401">
        <v>52.6</v>
      </c>
      <c r="L424" s="401">
        <v>52.3</v>
      </c>
      <c r="M424" s="401">
        <f t="shared" si="19"/>
        <v>99.4296577946768</v>
      </c>
    </row>
    <row r="425" spans="2:13" s="4" customFormat="1" ht="26.4">
      <c r="B425" s="30" t="s">
        <v>72</v>
      </c>
      <c r="C425" s="31" t="s">
        <v>23</v>
      </c>
      <c r="D425" s="31" t="s">
        <v>20</v>
      </c>
      <c r="E425" s="31" t="s">
        <v>42</v>
      </c>
      <c r="F425" s="31" t="s">
        <v>20</v>
      </c>
      <c r="G425" s="31" t="s">
        <v>21</v>
      </c>
      <c r="H425" s="32" t="s">
        <v>20</v>
      </c>
      <c r="I425" s="50"/>
      <c r="J425" s="51" t="s">
        <v>278</v>
      </c>
      <c r="K425" s="399">
        <f>K426</f>
        <v>80</v>
      </c>
      <c r="L425" s="399">
        <f>L426</f>
        <v>80</v>
      </c>
      <c r="M425" s="399">
        <f t="shared" si="19"/>
        <v>100</v>
      </c>
    </row>
    <row r="426" spans="2:13" s="4" customFormat="1" ht="13.8">
      <c r="B426" s="35" t="s">
        <v>72</v>
      </c>
      <c r="C426" s="36" t="s">
        <v>23</v>
      </c>
      <c r="D426" s="36" t="s">
        <v>20</v>
      </c>
      <c r="E426" s="36" t="s">
        <v>42</v>
      </c>
      <c r="F426" s="36" t="s">
        <v>23</v>
      </c>
      <c r="G426" s="36" t="s">
        <v>21</v>
      </c>
      <c r="H426" s="25" t="s">
        <v>20</v>
      </c>
      <c r="I426" s="43"/>
      <c r="J426" s="87" t="s">
        <v>24</v>
      </c>
      <c r="K426" s="400">
        <v>80</v>
      </c>
      <c r="L426" s="400">
        <v>80</v>
      </c>
      <c r="M426" s="400">
        <f t="shared" si="19"/>
        <v>100</v>
      </c>
    </row>
    <row r="427" spans="2:13" ht="26.4">
      <c r="B427" s="18" t="s">
        <v>72</v>
      </c>
      <c r="C427" s="19" t="s">
        <v>23</v>
      </c>
      <c r="D427" s="19" t="s">
        <v>20</v>
      </c>
      <c r="E427" s="19" t="s">
        <v>42</v>
      </c>
      <c r="F427" s="19" t="s">
        <v>23</v>
      </c>
      <c r="G427" s="19" t="s">
        <v>25</v>
      </c>
      <c r="H427" s="20" t="s">
        <v>26</v>
      </c>
      <c r="I427" s="21"/>
      <c r="J427" s="45" t="s">
        <v>161</v>
      </c>
      <c r="K427" s="401">
        <v>80</v>
      </c>
      <c r="L427" s="401">
        <v>80</v>
      </c>
      <c r="M427" s="401">
        <f t="shared" si="19"/>
        <v>100</v>
      </c>
    </row>
    <row r="428" spans="2:13">
      <c r="B428" s="18" t="s">
        <v>72</v>
      </c>
      <c r="C428" s="19" t="s">
        <v>23</v>
      </c>
      <c r="D428" s="19" t="s">
        <v>20</v>
      </c>
      <c r="E428" s="19" t="s">
        <v>42</v>
      </c>
      <c r="F428" s="19" t="s">
        <v>23</v>
      </c>
      <c r="G428" s="19" t="s">
        <v>25</v>
      </c>
      <c r="H428" s="20" t="s">
        <v>26</v>
      </c>
      <c r="I428" s="77" t="s">
        <v>203</v>
      </c>
      <c r="J428" s="78" t="s">
        <v>204</v>
      </c>
      <c r="K428" s="401">
        <v>80</v>
      </c>
      <c r="L428" s="401">
        <v>80</v>
      </c>
      <c r="M428" s="401">
        <f t="shared" si="19"/>
        <v>100</v>
      </c>
    </row>
    <row r="429" spans="2:13" ht="39.6">
      <c r="B429" s="68" t="s">
        <v>77</v>
      </c>
      <c r="C429" s="69" t="s">
        <v>20</v>
      </c>
      <c r="D429" s="69" t="s">
        <v>20</v>
      </c>
      <c r="E429" s="69" t="s">
        <v>20</v>
      </c>
      <c r="F429" s="69" t="s">
        <v>20</v>
      </c>
      <c r="G429" s="69" t="s">
        <v>21</v>
      </c>
      <c r="H429" s="32" t="s">
        <v>20</v>
      </c>
      <c r="I429" s="32"/>
      <c r="J429" s="49" t="s">
        <v>235</v>
      </c>
      <c r="K429" s="399">
        <f>K430+K435+K444+K449</f>
        <v>325</v>
      </c>
      <c r="L429" s="399">
        <f>L430+L435+L444+L449</f>
        <v>224.6</v>
      </c>
      <c r="M429" s="399">
        <f t="shared" si="19"/>
        <v>69.107692307692304</v>
      </c>
    </row>
    <row r="430" spans="2:13" ht="26.4">
      <c r="B430" s="68" t="s">
        <v>77</v>
      </c>
      <c r="C430" s="69" t="s">
        <v>22</v>
      </c>
      <c r="D430" s="69" t="s">
        <v>20</v>
      </c>
      <c r="E430" s="69" t="s">
        <v>20</v>
      </c>
      <c r="F430" s="69" t="s">
        <v>20</v>
      </c>
      <c r="G430" s="69" t="s">
        <v>21</v>
      </c>
      <c r="H430" s="32" t="s">
        <v>20</v>
      </c>
      <c r="I430" s="32"/>
      <c r="J430" s="49" t="s">
        <v>103</v>
      </c>
      <c r="K430" s="399">
        <v>130</v>
      </c>
      <c r="L430" s="399">
        <f>L431</f>
        <v>116.1</v>
      </c>
      <c r="M430" s="399">
        <f t="shared" si="19"/>
        <v>89.307692307692292</v>
      </c>
    </row>
    <row r="431" spans="2:13" ht="26.4">
      <c r="B431" s="68" t="s">
        <v>77</v>
      </c>
      <c r="C431" s="69" t="s">
        <v>22</v>
      </c>
      <c r="D431" s="69" t="s">
        <v>20</v>
      </c>
      <c r="E431" s="69" t="s">
        <v>40</v>
      </c>
      <c r="F431" s="69" t="s">
        <v>20</v>
      </c>
      <c r="G431" s="69" t="s">
        <v>21</v>
      </c>
      <c r="H431" s="32" t="s">
        <v>20</v>
      </c>
      <c r="I431" s="32"/>
      <c r="J431" s="49" t="s">
        <v>104</v>
      </c>
      <c r="K431" s="399">
        <f>K432</f>
        <v>130</v>
      </c>
      <c r="L431" s="399">
        <f>L432</f>
        <v>116.1</v>
      </c>
      <c r="M431" s="399">
        <f t="shared" si="19"/>
        <v>89.307692307692292</v>
      </c>
    </row>
    <row r="432" spans="2:13">
      <c r="B432" s="23" t="s">
        <v>77</v>
      </c>
      <c r="C432" s="24" t="s">
        <v>22</v>
      </c>
      <c r="D432" s="24" t="s">
        <v>20</v>
      </c>
      <c r="E432" s="24" t="s">
        <v>40</v>
      </c>
      <c r="F432" s="24" t="s">
        <v>23</v>
      </c>
      <c r="G432" s="24" t="s">
        <v>21</v>
      </c>
      <c r="H432" s="25" t="s">
        <v>20</v>
      </c>
      <c r="I432" s="25"/>
      <c r="J432" s="135" t="s">
        <v>24</v>
      </c>
      <c r="K432" s="400">
        <f>K433</f>
        <v>130</v>
      </c>
      <c r="L432" s="400">
        <f>L433</f>
        <v>116.1</v>
      </c>
      <c r="M432" s="400">
        <f t="shared" si="19"/>
        <v>89.307692307692292</v>
      </c>
    </row>
    <row r="433" spans="2:13" ht="26.4">
      <c r="B433" s="58" t="s">
        <v>77</v>
      </c>
      <c r="C433" s="59" t="s">
        <v>22</v>
      </c>
      <c r="D433" s="59" t="s">
        <v>20</v>
      </c>
      <c r="E433" s="59" t="s">
        <v>40</v>
      </c>
      <c r="F433" s="59" t="s">
        <v>23</v>
      </c>
      <c r="G433" s="59" t="s">
        <v>25</v>
      </c>
      <c r="H433" s="20" t="s">
        <v>28</v>
      </c>
      <c r="I433" s="20"/>
      <c r="J433" s="134" t="s">
        <v>279</v>
      </c>
      <c r="K433" s="401">
        <f>K434</f>
        <v>130</v>
      </c>
      <c r="L433" s="401">
        <f>L434</f>
        <v>116.1</v>
      </c>
      <c r="M433" s="401">
        <f t="shared" si="19"/>
        <v>89.307692307692292</v>
      </c>
    </row>
    <row r="434" spans="2:13" s="4" customFormat="1" ht="13.8">
      <c r="B434" s="58" t="s">
        <v>77</v>
      </c>
      <c r="C434" s="59" t="s">
        <v>22</v>
      </c>
      <c r="D434" s="59" t="s">
        <v>20</v>
      </c>
      <c r="E434" s="59" t="s">
        <v>40</v>
      </c>
      <c r="F434" s="59" t="s">
        <v>23</v>
      </c>
      <c r="G434" s="59" t="s">
        <v>25</v>
      </c>
      <c r="H434" s="60" t="s">
        <v>28</v>
      </c>
      <c r="I434" s="95" t="s">
        <v>203</v>
      </c>
      <c r="J434" s="141" t="s">
        <v>204</v>
      </c>
      <c r="K434" s="401">
        <v>130</v>
      </c>
      <c r="L434" s="401">
        <v>116.1</v>
      </c>
      <c r="M434" s="401">
        <f t="shared" si="19"/>
        <v>89.307692307692292</v>
      </c>
    </row>
    <row r="435" spans="2:13" s="4" customFormat="1" ht="26.4">
      <c r="B435" s="68" t="s">
        <v>77</v>
      </c>
      <c r="C435" s="69" t="s">
        <v>23</v>
      </c>
      <c r="D435" s="69" t="s">
        <v>20</v>
      </c>
      <c r="E435" s="69" t="s">
        <v>20</v>
      </c>
      <c r="F435" s="69" t="s">
        <v>20</v>
      </c>
      <c r="G435" s="69" t="s">
        <v>21</v>
      </c>
      <c r="H435" s="32" t="s">
        <v>20</v>
      </c>
      <c r="I435" s="32"/>
      <c r="J435" s="49" t="s">
        <v>78</v>
      </c>
      <c r="K435" s="399">
        <f>K436</f>
        <v>15</v>
      </c>
      <c r="L435" s="399">
        <f>L436</f>
        <v>0</v>
      </c>
      <c r="M435" s="399">
        <f t="shared" si="19"/>
        <v>0</v>
      </c>
    </row>
    <row r="436" spans="2:13" ht="26.4">
      <c r="B436" s="68" t="s">
        <v>77</v>
      </c>
      <c r="C436" s="69" t="s">
        <v>23</v>
      </c>
      <c r="D436" s="69" t="s">
        <v>20</v>
      </c>
      <c r="E436" s="69" t="s">
        <v>23</v>
      </c>
      <c r="F436" s="69" t="s">
        <v>20</v>
      </c>
      <c r="G436" s="69" t="s">
        <v>21</v>
      </c>
      <c r="H436" s="32" t="s">
        <v>20</v>
      </c>
      <c r="I436" s="32"/>
      <c r="J436" s="49" t="s">
        <v>79</v>
      </c>
      <c r="K436" s="399">
        <f>K438+K440+K442</f>
        <v>15</v>
      </c>
      <c r="L436" s="399">
        <f>L438+L440+L442</f>
        <v>0</v>
      </c>
      <c r="M436" s="399">
        <f t="shared" si="19"/>
        <v>0</v>
      </c>
    </row>
    <row r="437" spans="2:13">
      <c r="B437" s="23" t="s">
        <v>77</v>
      </c>
      <c r="C437" s="24" t="s">
        <v>23</v>
      </c>
      <c r="D437" s="24" t="s">
        <v>20</v>
      </c>
      <c r="E437" s="24" t="s">
        <v>23</v>
      </c>
      <c r="F437" s="24" t="s">
        <v>23</v>
      </c>
      <c r="G437" s="24" t="s">
        <v>21</v>
      </c>
      <c r="H437" s="25" t="s">
        <v>20</v>
      </c>
      <c r="I437" s="25"/>
      <c r="J437" s="135" t="s">
        <v>24</v>
      </c>
      <c r="K437" s="400">
        <v>15</v>
      </c>
      <c r="L437" s="400">
        <v>0</v>
      </c>
      <c r="M437" s="400">
        <f t="shared" si="19"/>
        <v>0</v>
      </c>
    </row>
    <row r="438" spans="2:13" ht="26.4">
      <c r="B438" s="58" t="s">
        <v>77</v>
      </c>
      <c r="C438" s="59" t="s">
        <v>23</v>
      </c>
      <c r="D438" s="59" t="s">
        <v>20</v>
      </c>
      <c r="E438" s="59" t="s">
        <v>23</v>
      </c>
      <c r="F438" s="59" t="s">
        <v>23</v>
      </c>
      <c r="G438" s="59" t="s">
        <v>25</v>
      </c>
      <c r="H438" s="20" t="s">
        <v>26</v>
      </c>
      <c r="I438" s="20"/>
      <c r="J438" s="134" t="s">
        <v>280</v>
      </c>
      <c r="K438" s="401">
        <v>5</v>
      </c>
      <c r="L438" s="401">
        <v>0</v>
      </c>
      <c r="M438" s="401">
        <f t="shared" si="19"/>
        <v>0</v>
      </c>
    </row>
    <row r="439" spans="2:13">
      <c r="B439" s="58" t="s">
        <v>77</v>
      </c>
      <c r="C439" s="59" t="s">
        <v>23</v>
      </c>
      <c r="D439" s="59" t="s">
        <v>20</v>
      </c>
      <c r="E439" s="59" t="s">
        <v>23</v>
      </c>
      <c r="F439" s="59" t="s">
        <v>23</v>
      </c>
      <c r="G439" s="59" t="s">
        <v>25</v>
      </c>
      <c r="H439" s="20" t="s">
        <v>26</v>
      </c>
      <c r="I439" s="95" t="s">
        <v>203</v>
      </c>
      <c r="J439" s="141" t="s">
        <v>204</v>
      </c>
      <c r="K439" s="401">
        <v>5</v>
      </c>
      <c r="L439" s="401">
        <v>0</v>
      </c>
      <c r="M439" s="401">
        <f t="shared" si="19"/>
        <v>0</v>
      </c>
    </row>
    <row r="440" spans="2:13" ht="52.8">
      <c r="B440" s="58" t="s">
        <v>77</v>
      </c>
      <c r="C440" s="59" t="s">
        <v>23</v>
      </c>
      <c r="D440" s="59" t="s">
        <v>20</v>
      </c>
      <c r="E440" s="59" t="s">
        <v>23</v>
      </c>
      <c r="F440" s="59" t="s">
        <v>23</v>
      </c>
      <c r="G440" s="59" t="s">
        <v>27</v>
      </c>
      <c r="H440" s="20" t="s">
        <v>26</v>
      </c>
      <c r="I440" s="20"/>
      <c r="J440" s="134" t="s">
        <v>281</v>
      </c>
      <c r="K440" s="401">
        <v>5</v>
      </c>
      <c r="L440" s="401">
        <v>0</v>
      </c>
      <c r="M440" s="401">
        <f t="shared" si="19"/>
        <v>0</v>
      </c>
    </row>
    <row r="441" spans="2:13">
      <c r="B441" s="58" t="s">
        <v>77</v>
      </c>
      <c r="C441" s="59" t="s">
        <v>23</v>
      </c>
      <c r="D441" s="59" t="s">
        <v>20</v>
      </c>
      <c r="E441" s="59" t="s">
        <v>23</v>
      </c>
      <c r="F441" s="59" t="s">
        <v>23</v>
      </c>
      <c r="G441" s="59" t="s">
        <v>27</v>
      </c>
      <c r="H441" s="20" t="s">
        <v>26</v>
      </c>
      <c r="I441" s="95" t="s">
        <v>203</v>
      </c>
      <c r="J441" s="141" t="s">
        <v>204</v>
      </c>
      <c r="K441" s="401">
        <v>5</v>
      </c>
      <c r="L441" s="401">
        <v>0</v>
      </c>
      <c r="M441" s="401">
        <f t="shared" si="19"/>
        <v>0</v>
      </c>
    </row>
    <row r="442" spans="2:13" s="4" customFormat="1" ht="26.4">
      <c r="B442" s="58" t="s">
        <v>77</v>
      </c>
      <c r="C442" s="59" t="s">
        <v>23</v>
      </c>
      <c r="D442" s="59" t="s">
        <v>20</v>
      </c>
      <c r="E442" s="59" t="s">
        <v>23</v>
      </c>
      <c r="F442" s="59" t="s">
        <v>23</v>
      </c>
      <c r="G442" s="59" t="s">
        <v>29</v>
      </c>
      <c r="H442" s="20" t="s">
        <v>26</v>
      </c>
      <c r="I442" s="20"/>
      <c r="J442" s="134" t="s">
        <v>282</v>
      </c>
      <c r="K442" s="401">
        <v>5</v>
      </c>
      <c r="L442" s="401">
        <v>0</v>
      </c>
      <c r="M442" s="401">
        <f t="shared" si="19"/>
        <v>0</v>
      </c>
    </row>
    <row r="443" spans="2:13">
      <c r="B443" s="58" t="s">
        <v>77</v>
      </c>
      <c r="C443" s="59" t="s">
        <v>23</v>
      </c>
      <c r="D443" s="59" t="s">
        <v>20</v>
      </c>
      <c r="E443" s="59" t="s">
        <v>23</v>
      </c>
      <c r="F443" s="59" t="s">
        <v>23</v>
      </c>
      <c r="G443" s="59" t="s">
        <v>29</v>
      </c>
      <c r="H443" s="20" t="s">
        <v>26</v>
      </c>
      <c r="I443" s="95" t="s">
        <v>203</v>
      </c>
      <c r="J443" s="141" t="s">
        <v>204</v>
      </c>
      <c r="K443" s="401">
        <v>5</v>
      </c>
      <c r="L443" s="401">
        <v>0</v>
      </c>
      <c r="M443" s="401">
        <f t="shared" si="19"/>
        <v>0</v>
      </c>
    </row>
    <row r="444" spans="2:13" ht="39.6">
      <c r="B444" s="68" t="s">
        <v>77</v>
      </c>
      <c r="C444" s="69" t="s">
        <v>40</v>
      </c>
      <c r="D444" s="69" t="s">
        <v>20</v>
      </c>
      <c r="E444" s="69" t="s">
        <v>20</v>
      </c>
      <c r="F444" s="69" t="s">
        <v>20</v>
      </c>
      <c r="G444" s="69" t="s">
        <v>21</v>
      </c>
      <c r="H444" s="32" t="s">
        <v>20</v>
      </c>
      <c r="I444" s="32"/>
      <c r="J444" s="49" t="s">
        <v>236</v>
      </c>
      <c r="K444" s="399">
        <f t="shared" ref="K444:L447" si="22">K445</f>
        <v>20</v>
      </c>
      <c r="L444" s="399">
        <f t="shared" si="22"/>
        <v>20</v>
      </c>
      <c r="M444" s="399">
        <f t="shared" si="19"/>
        <v>100</v>
      </c>
    </row>
    <row r="445" spans="2:13" ht="39.6">
      <c r="B445" s="68" t="s">
        <v>77</v>
      </c>
      <c r="C445" s="69" t="s">
        <v>40</v>
      </c>
      <c r="D445" s="69" t="s">
        <v>20</v>
      </c>
      <c r="E445" s="69" t="s">
        <v>22</v>
      </c>
      <c r="F445" s="69" t="s">
        <v>20</v>
      </c>
      <c r="G445" s="69" t="s">
        <v>21</v>
      </c>
      <c r="H445" s="32" t="s">
        <v>20</v>
      </c>
      <c r="I445" s="32"/>
      <c r="J445" s="221" t="s">
        <v>303</v>
      </c>
      <c r="K445" s="399">
        <f t="shared" si="22"/>
        <v>20</v>
      </c>
      <c r="L445" s="399">
        <f t="shared" si="22"/>
        <v>20</v>
      </c>
      <c r="M445" s="399">
        <f t="shared" si="19"/>
        <v>100</v>
      </c>
    </row>
    <row r="446" spans="2:13" s="4" customFormat="1" ht="13.8">
      <c r="B446" s="23" t="s">
        <v>77</v>
      </c>
      <c r="C446" s="24" t="s">
        <v>40</v>
      </c>
      <c r="D446" s="24" t="s">
        <v>20</v>
      </c>
      <c r="E446" s="24" t="s">
        <v>22</v>
      </c>
      <c r="F446" s="24" t="s">
        <v>23</v>
      </c>
      <c r="G446" s="24" t="s">
        <v>21</v>
      </c>
      <c r="H446" s="25" t="s">
        <v>20</v>
      </c>
      <c r="I446" s="25"/>
      <c r="J446" s="135" t="s">
        <v>24</v>
      </c>
      <c r="K446" s="400">
        <f t="shared" si="22"/>
        <v>20</v>
      </c>
      <c r="L446" s="400">
        <f t="shared" si="22"/>
        <v>20</v>
      </c>
      <c r="M446" s="401">
        <f t="shared" ref="M446:M509" si="23">L446/K446*100</f>
        <v>100</v>
      </c>
    </row>
    <row r="447" spans="2:13">
      <c r="B447" s="58" t="s">
        <v>77</v>
      </c>
      <c r="C447" s="59" t="s">
        <v>40</v>
      </c>
      <c r="D447" s="59" t="s">
        <v>20</v>
      </c>
      <c r="E447" s="59" t="s">
        <v>22</v>
      </c>
      <c r="F447" s="59" t="s">
        <v>23</v>
      </c>
      <c r="G447" s="59" t="s">
        <v>25</v>
      </c>
      <c r="H447" s="20" t="s">
        <v>26</v>
      </c>
      <c r="I447" s="20"/>
      <c r="J447" s="134" t="s">
        <v>237</v>
      </c>
      <c r="K447" s="401">
        <f t="shared" si="22"/>
        <v>20</v>
      </c>
      <c r="L447" s="401">
        <f t="shared" si="22"/>
        <v>20</v>
      </c>
      <c r="M447" s="401">
        <f t="shared" si="23"/>
        <v>100</v>
      </c>
    </row>
    <row r="448" spans="2:13">
      <c r="B448" s="58" t="s">
        <v>77</v>
      </c>
      <c r="C448" s="59" t="s">
        <v>40</v>
      </c>
      <c r="D448" s="59" t="s">
        <v>20</v>
      </c>
      <c r="E448" s="59" t="s">
        <v>22</v>
      </c>
      <c r="F448" s="59" t="s">
        <v>23</v>
      </c>
      <c r="G448" s="59" t="s">
        <v>25</v>
      </c>
      <c r="H448" s="20" t="s">
        <v>26</v>
      </c>
      <c r="I448" s="95" t="s">
        <v>203</v>
      </c>
      <c r="J448" s="141" t="s">
        <v>204</v>
      </c>
      <c r="K448" s="401">
        <v>20</v>
      </c>
      <c r="L448" s="401">
        <v>20</v>
      </c>
      <c r="M448" s="401">
        <f t="shared" si="23"/>
        <v>100</v>
      </c>
    </row>
    <row r="449" spans="2:13" ht="32.25" customHeight="1">
      <c r="B449" s="30" t="s">
        <v>77</v>
      </c>
      <c r="C449" s="31" t="s">
        <v>42</v>
      </c>
      <c r="D449" s="31" t="s">
        <v>20</v>
      </c>
      <c r="E449" s="31" t="s">
        <v>20</v>
      </c>
      <c r="F449" s="31" t="s">
        <v>20</v>
      </c>
      <c r="G449" s="31" t="s">
        <v>21</v>
      </c>
      <c r="H449" s="32" t="s">
        <v>20</v>
      </c>
      <c r="I449" s="20"/>
      <c r="J449" s="49" t="s">
        <v>244</v>
      </c>
      <c r="K449" s="399">
        <v>160</v>
      </c>
      <c r="L449" s="399">
        <v>88.5</v>
      </c>
      <c r="M449" s="399">
        <f t="shared" si="23"/>
        <v>55.3125</v>
      </c>
    </row>
    <row r="450" spans="2:13" s="4" customFormat="1" ht="39.6">
      <c r="B450" s="30" t="s">
        <v>77</v>
      </c>
      <c r="C450" s="31" t="s">
        <v>42</v>
      </c>
      <c r="D450" s="31" t="s">
        <v>20</v>
      </c>
      <c r="E450" s="31" t="s">
        <v>22</v>
      </c>
      <c r="F450" s="31" t="s">
        <v>20</v>
      </c>
      <c r="G450" s="31" t="s">
        <v>21</v>
      </c>
      <c r="H450" s="32" t="s">
        <v>20</v>
      </c>
      <c r="I450" s="20"/>
      <c r="J450" s="49" t="s">
        <v>283</v>
      </c>
      <c r="K450" s="399">
        <v>160</v>
      </c>
      <c r="L450" s="399">
        <v>88.5</v>
      </c>
      <c r="M450" s="399">
        <f t="shared" si="23"/>
        <v>55.3125</v>
      </c>
    </row>
    <row r="451" spans="2:13">
      <c r="B451" s="35" t="s">
        <v>77</v>
      </c>
      <c r="C451" s="36" t="s">
        <v>42</v>
      </c>
      <c r="D451" s="36" t="s">
        <v>20</v>
      </c>
      <c r="E451" s="36" t="s">
        <v>22</v>
      </c>
      <c r="F451" s="36" t="s">
        <v>23</v>
      </c>
      <c r="G451" s="36" t="s">
        <v>21</v>
      </c>
      <c r="H451" s="25" t="s">
        <v>20</v>
      </c>
      <c r="I451" s="25"/>
      <c r="J451" s="135" t="s">
        <v>24</v>
      </c>
      <c r="K451" s="400">
        <v>160</v>
      </c>
      <c r="L451" s="400">
        <v>88.5</v>
      </c>
      <c r="M451" s="400">
        <f t="shared" si="23"/>
        <v>55.3125</v>
      </c>
    </row>
    <row r="452" spans="2:13">
      <c r="B452" s="18" t="s">
        <v>77</v>
      </c>
      <c r="C452" s="19" t="s">
        <v>42</v>
      </c>
      <c r="D452" s="19" t="s">
        <v>20</v>
      </c>
      <c r="E452" s="19" t="s">
        <v>22</v>
      </c>
      <c r="F452" s="19" t="s">
        <v>23</v>
      </c>
      <c r="G452" s="19" t="s">
        <v>27</v>
      </c>
      <c r="H452" s="20" t="s">
        <v>26</v>
      </c>
      <c r="I452" s="20"/>
      <c r="J452" s="142" t="s">
        <v>238</v>
      </c>
      <c r="K452" s="401">
        <v>160</v>
      </c>
      <c r="L452" s="401">
        <v>88.5</v>
      </c>
      <c r="M452" s="401">
        <f t="shared" si="23"/>
        <v>55.3125</v>
      </c>
    </row>
    <row r="453" spans="2:13">
      <c r="B453" s="18" t="s">
        <v>77</v>
      </c>
      <c r="C453" s="19" t="s">
        <v>42</v>
      </c>
      <c r="D453" s="19" t="s">
        <v>20</v>
      </c>
      <c r="E453" s="19" t="s">
        <v>22</v>
      </c>
      <c r="F453" s="19" t="s">
        <v>23</v>
      </c>
      <c r="G453" s="19" t="s">
        <v>27</v>
      </c>
      <c r="H453" s="20" t="s">
        <v>26</v>
      </c>
      <c r="I453" s="95" t="s">
        <v>203</v>
      </c>
      <c r="J453" s="141" t="s">
        <v>204</v>
      </c>
      <c r="K453" s="401">
        <v>160</v>
      </c>
      <c r="L453" s="401">
        <v>88.5</v>
      </c>
      <c r="M453" s="401">
        <f t="shared" si="23"/>
        <v>55.3125</v>
      </c>
    </row>
    <row r="454" spans="2:13" s="4" customFormat="1" ht="39.6">
      <c r="B454" s="68" t="s">
        <v>168</v>
      </c>
      <c r="C454" s="69" t="s">
        <v>20</v>
      </c>
      <c r="D454" s="69" t="s">
        <v>20</v>
      </c>
      <c r="E454" s="69" t="s">
        <v>20</v>
      </c>
      <c r="F454" s="69" t="s">
        <v>20</v>
      </c>
      <c r="G454" s="69" t="s">
        <v>21</v>
      </c>
      <c r="H454" s="32" t="s">
        <v>20</v>
      </c>
      <c r="I454" s="50"/>
      <c r="J454" s="51" t="s">
        <v>264</v>
      </c>
      <c r="K454" s="399">
        <f>K455+K469+K476+K486</f>
        <v>7299.1999999999989</v>
      </c>
      <c r="L454" s="399">
        <f>L455+L469+L476+L486</f>
        <v>7266.5</v>
      </c>
      <c r="M454" s="399">
        <f t="shared" si="23"/>
        <v>99.552005699254735</v>
      </c>
    </row>
    <row r="455" spans="2:13" ht="20.25" customHeight="1">
      <c r="B455" s="68" t="s">
        <v>168</v>
      </c>
      <c r="C455" s="69" t="s">
        <v>22</v>
      </c>
      <c r="D455" s="69" t="s">
        <v>20</v>
      </c>
      <c r="E455" s="69" t="s">
        <v>20</v>
      </c>
      <c r="F455" s="69" t="s">
        <v>20</v>
      </c>
      <c r="G455" s="69" t="s">
        <v>21</v>
      </c>
      <c r="H455" s="32" t="s">
        <v>20</v>
      </c>
      <c r="I455" s="21"/>
      <c r="J455" s="79" t="s">
        <v>192</v>
      </c>
      <c r="K455" s="399">
        <f>K456+K465</f>
        <v>1612</v>
      </c>
      <c r="L455" s="399">
        <f>L456+L465</f>
        <v>1612</v>
      </c>
      <c r="M455" s="399">
        <f t="shared" si="23"/>
        <v>100</v>
      </c>
    </row>
    <row r="456" spans="2:13" ht="26.4">
      <c r="B456" s="68" t="s">
        <v>168</v>
      </c>
      <c r="C456" s="69" t="s">
        <v>22</v>
      </c>
      <c r="D456" s="69" t="s">
        <v>20</v>
      </c>
      <c r="E456" s="69" t="s">
        <v>22</v>
      </c>
      <c r="F456" s="69" t="s">
        <v>20</v>
      </c>
      <c r="G456" s="69" t="s">
        <v>21</v>
      </c>
      <c r="H456" s="32" t="s">
        <v>20</v>
      </c>
      <c r="I456" s="21"/>
      <c r="J456" s="1" t="s">
        <v>239</v>
      </c>
      <c r="K456" s="399">
        <f>+K457</f>
        <v>1583.5</v>
      </c>
      <c r="L456" s="399">
        <f>+L457</f>
        <v>1583.5</v>
      </c>
      <c r="M456" s="399">
        <f t="shared" si="23"/>
        <v>100</v>
      </c>
    </row>
    <row r="457" spans="2:13">
      <c r="B457" s="23" t="s">
        <v>168</v>
      </c>
      <c r="C457" s="24" t="s">
        <v>22</v>
      </c>
      <c r="D457" s="24" t="s">
        <v>20</v>
      </c>
      <c r="E457" s="24" t="s">
        <v>22</v>
      </c>
      <c r="F457" s="24" t="s">
        <v>23</v>
      </c>
      <c r="G457" s="24" t="s">
        <v>21</v>
      </c>
      <c r="H457" s="25" t="s">
        <v>20</v>
      </c>
      <c r="I457" s="43"/>
      <c r="J457" s="143" t="s">
        <v>24</v>
      </c>
      <c r="K457" s="400">
        <f>+K458+K461+K463</f>
        <v>1583.5</v>
      </c>
      <c r="L457" s="400">
        <f>+L458+L461+L463</f>
        <v>1583.5</v>
      </c>
      <c r="M457" s="401">
        <f t="shared" si="23"/>
        <v>100</v>
      </c>
    </row>
    <row r="458" spans="2:13" s="4" customFormat="1" ht="26.4">
      <c r="B458" s="58" t="s">
        <v>168</v>
      </c>
      <c r="C458" s="59" t="s">
        <v>22</v>
      </c>
      <c r="D458" s="59" t="s">
        <v>20</v>
      </c>
      <c r="E458" s="59" t="s">
        <v>22</v>
      </c>
      <c r="F458" s="59" t="s">
        <v>23</v>
      </c>
      <c r="G458" s="59" t="s">
        <v>27</v>
      </c>
      <c r="H458" s="20" t="s">
        <v>26</v>
      </c>
      <c r="I458" s="21"/>
      <c r="J458" s="7" t="s">
        <v>169</v>
      </c>
      <c r="K458" s="401">
        <f>K459+K460</f>
        <v>1075.6000000000001</v>
      </c>
      <c r="L458" s="401">
        <f>L459+L460</f>
        <v>1075.6000000000001</v>
      </c>
      <c r="M458" s="401">
        <f t="shared" si="23"/>
        <v>100</v>
      </c>
    </row>
    <row r="459" spans="2:13" s="4" customFormat="1" ht="13.8">
      <c r="B459" s="58" t="s">
        <v>168</v>
      </c>
      <c r="C459" s="59" t="s">
        <v>22</v>
      </c>
      <c r="D459" s="59" t="s">
        <v>20</v>
      </c>
      <c r="E459" s="59" t="s">
        <v>22</v>
      </c>
      <c r="F459" s="59" t="s">
        <v>23</v>
      </c>
      <c r="G459" s="59" t="s">
        <v>27</v>
      </c>
      <c r="H459" s="20" t="s">
        <v>26</v>
      </c>
      <c r="I459" s="38" t="s">
        <v>203</v>
      </c>
      <c r="J459" s="144" t="s">
        <v>204</v>
      </c>
      <c r="K459" s="401">
        <v>1074.2</v>
      </c>
      <c r="L459" s="401">
        <v>1074.2</v>
      </c>
      <c r="M459" s="401">
        <f t="shared" si="23"/>
        <v>100</v>
      </c>
    </row>
    <row r="460" spans="2:13" s="4" customFormat="1" ht="13.8">
      <c r="B460" s="58" t="s">
        <v>168</v>
      </c>
      <c r="C460" s="59" t="s">
        <v>22</v>
      </c>
      <c r="D460" s="59" t="s">
        <v>20</v>
      </c>
      <c r="E460" s="59" t="s">
        <v>22</v>
      </c>
      <c r="F460" s="59" t="s">
        <v>23</v>
      </c>
      <c r="G460" s="59" t="s">
        <v>27</v>
      </c>
      <c r="H460" s="20" t="s">
        <v>26</v>
      </c>
      <c r="I460" s="183" t="s">
        <v>216</v>
      </c>
      <c r="J460" s="11" t="s">
        <v>211</v>
      </c>
      <c r="K460" s="401">
        <v>1.4</v>
      </c>
      <c r="L460" s="401">
        <v>1.4</v>
      </c>
      <c r="M460" s="401">
        <f t="shared" si="23"/>
        <v>100</v>
      </c>
    </row>
    <row r="461" spans="2:13" s="4" customFormat="1" ht="39.6">
      <c r="B461" s="58" t="s">
        <v>168</v>
      </c>
      <c r="C461" s="59" t="s">
        <v>22</v>
      </c>
      <c r="D461" s="59" t="s">
        <v>20</v>
      </c>
      <c r="E461" s="59" t="s">
        <v>22</v>
      </c>
      <c r="F461" s="59" t="s">
        <v>23</v>
      </c>
      <c r="G461" s="59" t="s">
        <v>29</v>
      </c>
      <c r="H461" s="20" t="s">
        <v>26</v>
      </c>
      <c r="I461" s="21"/>
      <c r="J461" s="104" t="s">
        <v>170</v>
      </c>
      <c r="K461" s="401">
        <v>192.6</v>
      </c>
      <c r="L461" s="401">
        <v>192.6</v>
      </c>
      <c r="M461" s="401">
        <f t="shared" si="23"/>
        <v>100</v>
      </c>
    </row>
    <row r="462" spans="2:13">
      <c r="B462" s="58" t="s">
        <v>168</v>
      </c>
      <c r="C462" s="59" t="s">
        <v>22</v>
      </c>
      <c r="D462" s="59" t="s">
        <v>20</v>
      </c>
      <c r="E462" s="59" t="s">
        <v>22</v>
      </c>
      <c r="F462" s="59" t="s">
        <v>23</v>
      </c>
      <c r="G462" s="59" t="s">
        <v>29</v>
      </c>
      <c r="H462" s="20" t="s">
        <v>26</v>
      </c>
      <c r="I462" s="38" t="s">
        <v>203</v>
      </c>
      <c r="J462" s="144" t="s">
        <v>204</v>
      </c>
      <c r="K462" s="401">
        <v>192.6</v>
      </c>
      <c r="L462" s="401">
        <v>192.6</v>
      </c>
      <c r="M462" s="401">
        <f t="shared" si="23"/>
        <v>100</v>
      </c>
    </row>
    <row r="463" spans="2:13" ht="26.4">
      <c r="B463" s="58" t="s">
        <v>168</v>
      </c>
      <c r="C463" s="59" t="s">
        <v>22</v>
      </c>
      <c r="D463" s="59" t="s">
        <v>20</v>
      </c>
      <c r="E463" s="59" t="s">
        <v>22</v>
      </c>
      <c r="F463" s="59" t="s">
        <v>23</v>
      </c>
      <c r="G463" s="59" t="s">
        <v>37</v>
      </c>
      <c r="H463" s="20" t="s">
        <v>26</v>
      </c>
      <c r="I463" s="21"/>
      <c r="J463" s="104" t="s">
        <v>229</v>
      </c>
      <c r="K463" s="401">
        <v>315.3</v>
      </c>
      <c r="L463" s="401">
        <v>315.3</v>
      </c>
      <c r="M463" s="401">
        <f t="shared" si="23"/>
        <v>100</v>
      </c>
    </row>
    <row r="464" spans="2:13">
      <c r="B464" s="58" t="s">
        <v>168</v>
      </c>
      <c r="C464" s="59" t="s">
        <v>22</v>
      </c>
      <c r="D464" s="59" t="s">
        <v>20</v>
      </c>
      <c r="E464" s="59" t="s">
        <v>22</v>
      </c>
      <c r="F464" s="59" t="s">
        <v>23</v>
      </c>
      <c r="G464" s="59" t="s">
        <v>37</v>
      </c>
      <c r="H464" s="20" t="s">
        <v>26</v>
      </c>
      <c r="I464" s="38" t="s">
        <v>203</v>
      </c>
      <c r="J464" s="144" t="s">
        <v>204</v>
      </c>
      <c r="K464" s="401">
        <v>315.3</v>
      </c>
      <c r="L464" s="401">
        <v>315.3</v>
      </c>
      <c r="M464" s="401">
        <f t="shared" si="23"/>
        <v>100</v>
      </c>
    </row>
    <row r="465" spans="2:13" ht="29.25" customHeight="1">
      <c r="B465" s="68" t="s">
        <v>168</v>
      </c>
      <c r="C465" s="69" t="s">
        <v>22</v>
      </c>
      <c r="D465" s="69" t="s">
        <v>20</v>
      </c>
      <c r="E465" s="69" t="s">
        <v>23</v>
      </c>
      <c r="F465" s="69" t="s">
        <v>20</v>
      </c>
      <c r="G465" s="69" t="s">
        <v>21</v>
      </c>
      <c r="H465" s="32" t="s">
        <v>20</v>
      </c>
      <c r="I465" s="50"/>
      <c r="J465" s="108" t="s">
        <v>171</v>
      </c>
      <c r="K465" s="399">
        <f>K466</f>
        <v>28.5</v>
      </c>
      <c r="L465" s="399">
        <f>L466</f>
        <v>28.5</v>
      </c>
      <c r="M465" s="399">
        <f t="shared" si="23"/>
        <v>100</v>
      </c>
    </row>
    <row r="466" spans="2:13">
      <c r="B466" s="23" t="s">
        <v>168</v>
      </c>
      <c r="C466" s="24" t="s">
        <v>22</v>
      </c>
      <c r="D466" s="24" t="s">
        <v>20</v>
      </c>
      <c r="E466" s="24" t="s">
        <v>23</v>
      </c>
      <c r="F466" s="24" t="s">
        <v>23</v>
      </c>
      <c r="G466" s="24" t="s">
        <v>21</v>
      </c>
      <c r="H466" s="25" t="s">
        <v>20</v>
      </c>
      <c r="I466" s="43"/>
      <c r="J466" s="143" t="s">
        <v>24</v>
      </c>
      <c r="K466" s="400">
        <f>K467</f>
        <v>28.5</v>
      </c>
      <c r="L466" s="400">
        <f>L467</f>
        <v>28.5</v>
      </c>
      <c r="M466" s="400">
        <f t="shared" si="23"/>
        <v>100</v>
      </c>
    </row>
    <row r="467" spans="2:13" ht="26.4">
      <c r="B467" s="58" t="s">
        <v>168</v>
      </c>
      <c r="C467" s="59" t="s">
        <v>22</v>
      </c>
      <c r="D467" s="59" t="s">
        <v>20</v>
      </c>
      <c r="E467" s="59" t="s">
        <v>23</v>
      </c>
      <c r="F467" s="59" t="s">
        <v>23</v>
      </c>
      <c r="G467" s="59" t="s">
        <v>25</v>
      </c>
      <c r="H467" s="20" t="s">
        <v>26</v>
      </c>
      <c r="I467" s="21"/>
      <c r="J467" s="7" t="s">
        <v>172</v>
      </c>
      <c r="K467" s="401">
        <v>28.5</v>
      </c>
      <c r="L467" s="401">
        <v>28.5</v>
      </c>
      <c r="M467" s="401">
        <f t="shared" si="23"/>
        <v>100</v>
      </c>
    </row>
    <row r="468" spans="2:13">
      <c r="B468" s="145" t="s">
        <v>168</v>
      </c>
      <c r="C468" s="146" t="s">
        <v>22</v>
      </c>
      <c r="D468" s="146" t="s">
        <v>20</v>
      </c>
      <c r="E468" s="146" t="s">
        <v>23</v>
      </c>
      <c r="F468" s="146" t="s">
        <v>23</v>
      </c>
      <c r="G468" s="146" t="s">
        <v>25</v>
      </c>
      <c r="H468" s="99" t="s">
        <v>26</v>
      </c>
      <c r="I468" s="38" t="s">
        <v>203</v>
      </c>
      <c r="J468" s="144" t="s">
        <v>204</v>
      </c>
      <c r="K468" s="403">
        <v>28.5</v>
      </c>
      <c r="L468" s="403">
        <v>28.5</v>
      </c>
      <c r="M468" s="401">
        <f t="shared" si="23"/>
        <v>100</v>
      </c>
    </row>
    <row r="469" spans="2:13" ht="26.4">
      <c r="B469" s="68" t="s">
        <v>168</v>
      </c>
      <c r="C469" s="69" t="s">
        <v>23</v>
      </c>
      <c r="D469" s="69" t="s">
        <v>20</v>
      </c>
      <c r="E469" s="69" t="s">
        <v>20</v>
      </c>
      <c r="F469" s="69" t="s">
        <v>20</v>
      </c>
      <c r="G469" s="69" t="s">
        <v>21</v>
      </c>
      <c r="H469" s="32" t="s">
        <v>20</v>
      </c>
      <c r="I469" s="50"/>
      <c r="J469" s="147" t="s">
        <v>193</v>
      </c>
      <c r="K469" s="399">
        <f>K470</f>
        <v>28.5</v>
      </c>
      <c r="L469" s="399">
        <f>L470</f>
        <v>28.5</v>
      </c>
      <c r="M469" s="399">
        <f t="shared" si="23"/>
        <v>100</v>
      </c>
    </row>
    <row r="470" spans="2:13" ht="39.6">
      <c r="B470" s="68" t="s">
        <v>168</v>
      </c>
      <c r="C470" s="69" t="s">
        <v>23</v>
      </c>
      <c r="D470" s="69" t="s">
        <v>20</v>
      </c>
      <c r="E470" s="69" t="s">
        <v>22</v>
      </c>
      <c r="F470" s="69" t="s">
        <v>20</v>
      </c>
      <c r="G470" s="69" t="s">
        <v>21</v>
      </c>
      <c r="H470" s="32" t="s">
        <v>20</v>
      </c>
      <c r="I470" s="50"/>
      <c r="J470" s="147" t="s">
        <v>252</v>
      </c>
      <c r="K470" s="399">
        <f>K471</f>
        <v>28.5</v>
      </c>
      <c r="L470" s="399">
        <f>L471</f>
        <v>28.5</v>
      </c>
      <c r="M470" s="399">
        <f t="shared" si="23"/>
        <v>100</v>
      </c>
    </row>
    <row r="471" spans="2:13" s="4" customFormat="1" ht="13.8">
      <c r="B471" s="23" t="s">
        <v>168</v>
      </c>
      <c r="C471" s="24" t="s">
        <v>23</v>
      </c>
      <c r="D471" s="24" t="s">
        <v>20</v>
      </c>
      <c r="E471" s="24" t="s">
        <v>22</v>
      </c>
      <c r="F471" s="24" t="s">
        <v>23</v>
      </c>
      <c r="G471" s="24" t="s">
        <v>21</v>
      </c>
      <c r="H471" s="25" t="s">
        <v>20</v>
      </c>
      <c r="I471" s="43"/>
      <c r="J471" s="143" t="s">
        <v>24</v>
      </c>
      <c r="K471" s="400">
        <f>K472+K474</f>
        <v>28.5</v>
      </c>
      <c r="L471" s="400">
        <f>L472+L474</f>
        <v>28.5</v>
      </c>
      <c r="M471" s="401">
        <f t="shared" si="23"/>
        <v>100</v>
      </c>
    </row>
    <row r="472" spans="2:13" s="4" customFormat="1" ht="26.4">
      <c r="B472" s="58" t="s">
        <v>168</v>
      </c>
      <c r="C472" s="59" t="s">
        <v>23</v>
      </c>
      <c r="D472" s="59" t="s">
        <v>20</v>
      </c>
      <c r="E472" s="59" t="s">
        <v>22</v>
      </c>
      <c r="F472" s="59" t="s">
        <v>23</v>
      </c>
      <c r="G472" s="59" t="s">
        <v>25</v>
      </c>
      <c r="H472" s="20" t="s">
        <v>26</v>
      </c>
      <c r="I472" s="21"/>
      <c r="J472" s="148" t="s">
        <v>173</v>
      </c>
      <c r="K472" s="401">
        <v>0</v>
      </c>
      <c r="L472" s="401">
        <v>0</v>
      </c>
      <c r="M472" s="401">
        <v>0</v>
      </c>
    </row>
    <row r="473" spans="2:13">
      <c r="B473" s="58" t="s">
        <v>168</v>
      </c>
      <c r="C473" s="59" t="s">
        <v>23</v>
      </c>
      <c r="D473" s="59" t="s">
        <v>20</v>
      </c>
      <c r="E473" s="59" t="s">
        <v>22</v>
      </c>
      <c r="F473" s="59" t="s">
        <v>23</v>
      </c>
      <c r="G473" s="59" t="s">
        <v>25</v>
      </c>
      <c r="H473" s="20" t="s">
        <v>26</v>
      </c>
      <c r="I473" s="91" t="s">
        <v>203</v>
      </c>
      <c r="J473" s="46" t="s">
        <v>204</v>
      </c>
      <c r="K473" s="401">
        <v>0</v>
      </c>
      <c r="L473" s="401">
        <v>0</v>
      </c>
      <c r="M473" s="401">
        <v>0</v>
      </c>
    </row>
    <row r="474" spans="2:13">
      <c r="B474" s="58" t="s">
        <v>168</v>
      </c>
      <c r="C474" s="59" t="s">
        <v>23</v>
      </c>
      <c r="D474" s="59" t="s">
        <v>20</v>
      </c>
      <c r="E474" s="59" t="s">
        <v>22</v>
      </c>
      <c r="F474" s="59" t="s">
        <v>23</v>
      </c>
      <c r="G474" s="59" t="s">
        <v>27</v>
      </c>
      <c r="H474" s="20" t="s">
        <v>26</v>
      </c>
      <c r="I474" s="21"/>
      <c r="J474" s="148" t="s">
        <v>174</v>
      </c>
      <c r="K474" s="401">
        <v>28.5</v>
      </c>
      <c r="L474" s="401">
        <v>28.5</v>
      </c>
      <c r="M474" s="401">
        <f t="shared" si="23"/>
        <v>100</v>
      </c>
    </row>
    <row r="475" spans="2:13">
      <c r="B475" s="58" t="s">
        <v>168</v>
      </c>
      <c r="C475" s="59" t="s">
        <v>23</v>
      </c>
      <c r="D475" s="59" t="s">
        <v>20</v>
      </c>
      <c r="E475" s="59" t="s">
        <v>22</v>
      </c>
      <c r="F475" s="59" t="s">
        <v>23</v>
      </c>
      <c r="G475" s="59" t="s">
        <v>27</v>
      </c>
      <c r="H475" s="20" t="s">
        <v>26</v>
      </c>
      <c r="I475" s="38" t="s">
        <v>203</v>
      </c>
      <c r="J475" s="144" t="s">
        <v>204</v>
      </c>
      <c r="K475" s="401">
        <v>28.5</v>
      </c>
      <c r="L475" s="401">
        <v>28.5</v>
      </c>
      <c r="M475" s="401">
        <f t="shared" si="23"/>
        <v>100</v>
      </c>
    </row>
    <row r="476" spans="2:13">
      <c r="B476" s="68" t="s">
        <v>168</v>
      </c>
      <c r="C476" s="69" t="s">
        <v>40</v>
      </c>
      <c r="D476" s="69" t="s">
        <v>20</v>
      </c>
      <c r="E476" s="69" t="s">
        <v>20</v>
      </c>
      <c r="F476" s="69" t="s">
        <v>20</v>
      </c>
      <c r="G476" s="69" t="s">
        <v>21</v>
      </c>
      <c r="H476" s="32" t="s">
        <v>20</v>
      </c>
      <c r="I476" s="149"/>
      <c r="J476" s="147" t="s">
        <v>240</v>
      </c>
      <c r="K476" s="424">
        <f>K477+K481</f>
        <v>358.6</v>
      </c>
      <c r="L476" s="424">
        <f>L477+L481</f>
        <v>358.6</v>
      </c>
      <c r="M476" s="399">
        <f t="shared" si="23"/>
        <v>100</v>
      </c>
    </row>
    <row r="477" spans="2:13" ht="39.6">
      <c r="B477" s="68" t="s">
        <v>168</v>
      </c>
      <c r="C477" s="69" t="s">
        <v>40</v>
      </c>
      <c r="D477" s="69" t="s">
        <v>20</v>
      </c>
      <c r="E477" s="69" t="s">
        <v>22</v>
      </c>
      <c r="F477" s="69" t="s">
        <v>20</v>
      </c>
      <c r="G477" s="69" t="s">
        <v>21</v>
      </c>
      <c r="H477" s="32" t="s">
        <v>20</v>
      </c>
      <c r="I477" s="149"/>
      <c r="J477" s="147" t="s">
        <v>253</v>
      </c>
      <c r="K477" s="424">
        <f>K478</f>
        <v>101.4</v>
      </c>
      <c r="L477" s="424">
        <f>L478</f>
        <v>101.4</v>
      </c>
      <c r="M477" s="399">
        <f t="shared" si="23"/>
        <v>100</v>
      </c>
    </row>
    <row r="478" spans="2:13">
      <c r="B478" s="23" t="s">
        <v>168</v>
      </c>
      <c r="C478" s="24" t="s">
        <v>40</v>
      </c>
      <c r="D478" s="24" t="s">
        <v>20</v>
      </c>
      <c r="E478" s="24" t="s">
        <v>22</v>
      </c>
      <c r="F478" s="24" t="s">
        <v>23</v>
      </c>
      <c r="G478" s="24" t="s">
        <v>21</v>
      </c>
      <c r="H478" s="25" t="s">
        <v>20</v>
      </c>
      <c r="I478" s="150"/>
      <c r="J478" s="151" t="s">
        <v>24</v>
      </c>
      <c r="K478" s="425">
        <v>101.4</v>
      </c>
      <c r="L478" s="425">
        <v>101.4</v>
      </c>
      <c r="M478" s="400">
        <f t="shared" si="23"/>
        <v>100</v>
      </c>
    </row>
    <row r="479" spans="2:13" ht="52.8">
      <c r="B479" s="58" t="s">
        <v>168</v>
      </c>
      <c r="C479" s="59" t="s">
        <v>40</v>
      </c>
      <c r="D479" s="59" t="s">
        <v>20</v>
      </c>
      <c r="E479" s="59" t="s">
        <v>22</v>
      </c>
      <c r="F479" s="59" t="s">
        <v>23</v>
      </c>
      <c r="G479" s="59" t="s">
        <v>25</v>
      </c>
      <c r="H479" s="20" t="s">
        <v>26</v>
      </c>
      <c r="I479" s="152"/>
      <c r="J479" s="7" t="s">
        <v>254</v>
      </c>
      <c r="K479" s="426">
        <v>101.4</v>
      </c>
      <c r="L479" s="426">
        <v>101.4</v>
      </c>
      <c r="M479" s="401">
        <f t="shared" si="23"/>
        <v>100</v>
      </c>
    </row>
    <row r="480" spans="2:13" s="4" customFormat="1" ht="13.8">
      <c r="B480" s="58" t="s">
        <v>168</v>
      </c>
      <c r="C480" s="59" t="s">
        <v>40</v>
      </c>
      <c r="D480" s="59" t="s">
        <v>20</v>
      </c>
      <c r="E480" s="59" t="s">
        <v>22</v>
      </c>
      <c r="F480" s="59" t="s">
        <v>23</v>
      </c>
      <c r="G480" s="59" t="s">
        <v>25</v>
      </c>
      <c r="H480" s="20" t="s">
        <v>26</v>
      </c>
      <c r="I480" s="38" t="s">
        <v>203</v>
      </c>
      <c r="J480" s="144" t="s">
        <v>204</v>
      </c>
      <c r="K480" s="426">
        <v>101.4</v>
      </c>
      <c r="L480" s="426">
        <v>101.4</v>
      </c>
      <c r="M480" s="401">
        <f t="shared" si="23"/>
        <v>100</v>
      </c>
    </row>
    <row r="481" spans="2:13" s="3" customFormat="1" ht="52.8">
      <c r="B481" s="68" t="s">
        <v>168</v>
      </c>
      <c r="C481" s="69" t="s">
        <v>40</v>
      </c>
      <c r="D481" s="69" t="s">
        <v>20</v>
      </c>
      <c r="E481" s="69" t="s">
        <v>40</v>
      </c>
      <c r="F481" s="69" t="s">
        <v>20</v>
      </c>
      <c r="G481" s="69" t="s">
        <v>21</v>
      </c>
      <c r="H481" s="32" t="s">
        <v>20</v>
      </c>
      <c r="I481" s="153"/>
      <c r="J481" s="147" t="s">
        <v>241</v>
      </c>
      <c r="K481" s="424">
        <f>K482</f>
        <v>257.2</v>
      </c>
      <c r="L481" s="424">
        <f>L482</f>
        <v>257.2</v>
      </c>
      <c r="M481" s="399">
        <f t="shared" si="23"/>
        <v>100</v>
      </c>
    </row>
    <row r="482" spans="2:13">
      <c r="B482" s="23" t="s">
        <v>168</v>
      </c>
      <c r="C482" s="24" t="s">
        <v>40</v>
      </c>
      <c r="D482" s="24" t="s">
        <v>20</v>
      </c>
      <c r="E482" s="24" t="s">
        <v>40</v>
      </c>
      <c r="F482" s="24" t="s">
        <v>23</v>
      </c>
      <c r="G482" s="24" t="s">
        <v>21</v>
      </c>
      <c r="H482" s="25" t="s">
        <v>20</v>
      </c>
      <c r="I482" s="150"/>
      <c r="J482" s="151" t="s">
        <v>24</v>
      </c>
      <c r="K482" s="425">
        <f>K483</f>
        <v>257.2</v>
      </c>
      <c r="L482" s="425">
        <f>L483</f>
        <v>257.2</v>
      </c>
      <c r="M482" s="400">
        <f t="shared" si="23"/>
        <v>100</v>
      </c>
    </row>
    <row r="483" spans="2:13" ht="52.8">
      <c r="B483" s="58" t="s">
        <v>168</v>
      </c>
      <c r="C483" s="59" t="s">
        <v>40</v>
      </c>
      <c r="D483" s="59" t="s">
        <v>20</v>
      </c>
      <c r="E483" s="59" t="s">
        <v>40</v>
      </c>
      <c r="F483" s="59" t="s">
        <v>23</v>
      </c>
      <c r="G483" s="59" t="s">
        <v>25</v>
      </c>
      <c r="H483" s="20" t="s">
        <v>26</v>
      </c>
      <c r="I483" s="152"/>
      <c r="J483" s="7" t="s">
        <v>175</v>
      </c>
      <c r="K483" s="426">
        <f>K484+K485</f>
        <v>257.2</v>
      </c>
      <c r="L483" s="426">
        <f>L484+L485</f>
        <v>257.2</v>
      </c>
      <c r="M483" s="401">
        <f t="shared" si="23"/>
        <v>100</v>
      </c>
    </row>
    <row r="484" spans="2:13" s="1" customFormat="1">
      <c r="B484" s="58" t="s">
        <v>168</v>
      </c>
      <c r="C484" s="59" t="s">
        <v>40</v>
      </c>
      <c r="D484" s="59" t="s">
        <v>20</v>
      </c>
      <c r="E484" s="59" t="s">
        <v>40</v>
      </c>
      <c r="F484" s="59" t="s">
        <v>23</v>
      </c>
      <c r="G484" s="59" t="s">
        <v>25</v>
      </c>
      <c r="H484" s="20" t="s">
        <v>26</v>
      </c>
      <c r="I484" s="91" t="s">
        <v>203</v>
      </c>
      <c r="J484" s="46" t="s">
        <v>204</v>
      </c>
      <c r="K484" s="426">
        <v>255.7</v>
      </c>
      <c r="L484" s="426">
        <v>255.7</v>
      </c>
      <c r="M484" s="401">
        <f t="shared" si="23"/>
        <v>100</v>
      </c>
    </row>
    <row r="485" spans="2:13" s="1" customFormat="1">
      <c r="B485" s="58" t="s">
        <v>168</v>
      </c>
      <c r="C485" s="59" t="s">
        <v>40</v>
      </c>
      <c r="D485" s="59" t="s">
        <v>20</v>
      </c>
      <c r="E485" s="59" t="s">
        <v>40</v>
      </c>
      <c r="F485" s="59" t="s">
        <v>23</v>
      </c>
      <c r="G485" s="59" t="s">
        <v>25</v>
      </c>
      <c r="H485" s="20" t="s">
        <v>26</v>
      </c>
      <c r="I485" s="253" t="s">
        <v>216</v>
      </c>
      <c r="J485" s="243" t="s">
        <v>211</v>
      </c>
      <c r="K485" s="426">
        <v>1.5</v>
      </c>
      <c r="L485" s="426">
        <v>1.5</v>
      </c>
      <c r="M485" s="401">
        <f t="shared" si="23"/>
        <v>100</v>
      </c>
    </row>
    <row r="486" spans="2:13">
      <c r="B486" s="154" t="s">
        <v>168</v>
      </c>
      <c r="C486" s="155" t="s">
        <v>49</v>
      </c>
      <c r="D486" s="155" t="s">
        <v>20</v>
      </c>
      <c r="E486" s="155" t="s">
        <v>20</v>
      </c>
      <c r="F486" s="155" t="s">
        <v>20</v>
      </c>
      <c r="G486" s="155" t="s">
        <v>21</v>
      </c>
      <c r="H486" s="124" t="s">
        <v>20</v>
      </c>
      <c r="I486" s="156"/>
      <c r="J486" s="63" t="s">
        <v>13</v>
      </c>
      <c r="K486" s="427">
        <f>K487</f>
        <v>5300.0999999999995</v>
      </c>
      <c r="L486" s="427">
        <f>L487</f>
        <v>5267.4</v>
      </c>
      <c r="M486" s="399">
        <f t="shared" si="23"/>
        <v>99.383030508858326</v>
      </c>
    </row>
    <row r="487" spans="2:13">
      <c r="B487" s="157" t="s">
        <v>168</v>
      </c>
      <c r="C487" s="158" t="s">
        <v>49</v>
      </c>
      <c r="D487" s="158" t="s">
        <v>20</v>
      </c>
      <c r="E487" s="158" t="s">
        <v>20</v>
      </c>
      <c r="F487" s="158" t="s">
        <v>23</v>
      </c>
      <c r="G487" s="158" t="s">
        <v>21</v>
      </c>
      <c r="H487" s="128" t="s">
        <v>20</v>
      </c>
      <c r="I487" s="150"/>
      <c r="J487" s="151" t="s">
        <v>24</v>
      </c>
      <c r="K487" s="400">
        <f>K488</f>
        <v>5300.0999999999995</v>
      </c>
      <c r="L487" s="400">
        <f>L488</f>
        <v>5267.4</v>
      </c>
      <c r="M487" s="400">
        <f t="shared" si="23"/>
        <v>99.383030508858326</v>
      </c>
    </row>
    <row r="488" spans="2:13" s="6" customFormat="1">
      <c r="B488" s="159" t="s">
        <v>168</v>
      </c>
      <c r="C488" s="160" t="s">
        <v>49</v>
      </c>
      <c r="D488" s="160" t="s">
        <v>20</v>
      </c>
      <c r="E488" s="160" t="s">
        <v>20</v>
      </c>
      <c r="F488" s="160" t="s">
        <v>20</v>
      </c>
      <c r="G488" s="160" t="s">
        <v>25</v>
      </c>
      <c r="H488" s="127" t="s">
        <v>51</v>
      </c>
      <c r="I488" s="152"/>
      <c r="J488" s="22" t="s">
        <v>14</v>
      </c>
      <c r="K488" s="401">
        <f>K489+K490</f>
        <v>5300.0999999999995</v>
      </c>
      <c r="L488" s="401">
        <f>L489+L490</f>
        <v>5267.4</v>
      </c>
      <c r="M488" s="401">
        <f t="shared" si="23"/>
        <v>99.383030508858326</v>
      </c>
    </row>
    <row r="489" spans="2:13" ht="39.6">
      <c r="B489" s="159" t="s">
        <v>168</v>
      </c>
      <c r="C489" s="160" t="s">
        <v>49</v>
      </c>
      <c r="D489" s="160" t="s">
        <v>20</v>
      </c>
      <c r="E489" s="160" t="s">
        <v>20</v>
      </c>
      <c r="F489" s="160" t="s">
        <v>20</v>
      </c>
      <c r="G489" s="160" t="s">
        <v>25</v>
      </c>
      <c r="H489" s="127" t="s">
        <v>51</v>
      </c>
      <c r="I489" s="95" t="s">
        <v>214</v>
      </c>
      <c r="J489" s="141" t="s">
        <v>215</v>
      </c>
      <c r="K489" s="401">
        <v>4981.8999999999996</v>
      </c>
      <c r="L489" s="401">
        <v>4949.2</v>
      </c>
      <c r="M489" s="401">
        <f t="shared" si="23"/>
        <v>99.34362391858528</v>
      </c>
    </row>
    <row r="490" spans="2:13">
      <c r="B490" s="159" t="s">
        <v>168</v>
      </c>
      <c r="C490" s="160" t="s">
        <v>49</v>
      </c>
      <c r="D490" s="160" t="s">
        <v>20</v>
      </c>
      <c r="E490" s="160" t="s">
        <v>20</v>
      </c>
      <c r="F490" s="160" t="s">
        <v>20</v>
      </c>
      <c r="G490" s="160" t="s">
        <v>25</v>
      </c>
      <c r="H490" s="127" t="s">
        <v>51</v>
      </c>
      <c r="I490" s="91" t="s">
        <v>203</v>
      </c>
      <c r="J490" s="141" t="s">
        <v>204</v>
      </c>
      <c r="K490" s="401">
        <v>318.2</v>
      </c>
      <c r="L490" s="401">
        <v>318.2</v>
      </c>
      <c r="M490" s="401">
        <f t="shared" si="23"/>
        <v>100</v>
      </c>
    </row>
    <row r="491" spans="2:13" s="6" customFormat="1" ht="26.4">
      <c r="B491" s="30" t="s">
        <v>80</v>
      </c>
      <c r="C491" s="31" t="s">
        <v>20</v>
      </c>
      <c r="D491" s="31" t="s">
        <v>20</v>
      </c>
      <c r="E491" s="31" t="s">
        <v>20</v>
      </c>
      <c r="F491" s="31" t="s">
        <v>20</v>
      </c>
      <c r="G491" s="31" t="s">
        <v>21</v>
      </c>
      <c r="H491" s="32" t="s">
        <v>20</v>
      </c>
      <c r="I491" s="50"/>
      <c r="J491" s="51" t="s">
        <v>143</v>
      </c>
      <c r="K491" s="399">
        <f>K492+K501+K526+K517</f>
        <v>50097.599999999999</v>
      </c>
      <c r="L491" s="399">
        <f>L492+L501+L526+L517</f>
        <v>49080.5</v>
      </c>
      <c r="M491" s="399">
        <f t="shared" si="23"/>
        <v>97.969763022579926</v>
      </c>
    </row>
    <row r="492" spans="2:13">
      <c r="B492" s="30" t="s">
        <v>80</v>
      </c>
      <c r="C492" s="31" t="s">
        <v>22</v>
      </c>
      <c r="D492" s="31" t="s">
        <v>20</v>
      </c>
      <c r="E492" s="31" t="s">
        <v>20</v>
      </c>
      <c r="F492" s="31" t="s">
        <v>20</v>
      </c>
      <c r="G492" s="31" t="s">
        <v>21</v>
      </c>
      <c r="H492" s="32" t="s">
        <v>20</v>
      </c>
      <c r="I492" s="21"/>
      <c r="J492" s="51" t="s">
        <v>5</v>
      </c>
      <c r="K492" s="399">
        <f>K493</f>
        <v>22565</v>
      </c>
      <c r="L492" s="399">
        <f>L493</f>
        <v>21611.8</v>
      </c>
      <c r="M492" s="399">
        <f t="shared" si="23"/>
        <v>95.775758918679372</v>
      </c>
    </row>
    <row r="493" spans="2:13" ht="45" customHeight="1">
      <c r="B493" s="30" t="s">
        <v>80</v>
      </c>
      <c r="C493" s="31" t="s">
        <v>22</v>
      </c>
      <c r="D493" s="31" t="s">
        <v>20</v>
      </c>
      <c r="E493" s="31" t="s">
        <v>22</v>
      </c>
      <c r="F493" s="31" t="s">
        <v>20</v>
      </c>
      <c r="G493" s="31" t="s">
        <v>21</v>
      </c>
      <c r="H493" s="32" t="s">
        <v>20</v>
      </c>
      <c r="I493" s="50"/>
      <c r="J493" s="51" t="s">
        <v>284</v>
      </c>
      <c r="K493" s="399">
        <f>K494</f>
        <v>22565</v>
      </c>
      <c r="L493" s="399">
        <f>L494</f>
        <v>21611.8</v>
      </c>
      <c r="M493" s="399">
        <f t="shared" si="23"/>
        <v>95.775758918679372</v>
      </c>
    </row>
    <row r="494" spans="2:13" s="1" customFormat="1">
      <c r="B494" s="35" t="s">
        <v>80</v>
      </c>
      <c r="C494" s="36" t="s">
        <v>22</v>
      </c>
      <c r="D494" s="36" t="s">
        <v>20</v>
      </c>
      <c r="E494" s="36" t="s">
        <v>22</v>
      </c>
      <c r="F494" s="36" t="s">
        <v>23</v>
      </c>
      <c r="G494" s="36" t="s">
        <v>21</v>
      </c>
      <c r="H494" s="25" t="s">
        <v>20</v>
      </c>
      <c r="I494" s="43"/>
      <c r="J494" s="87" t="s">
        <v>24</v>
      </c>
      <c r="K494" s="400">
        <f>K495+K497+K499</f>
        <v>22565</v>
      </c>
      <c r="L494" s="400">
        <f>L495+L497+L499</f>
        <v>21611.8</v>
      </c>
      <c r="M494" s="400">
        <f t="shared" si="23"/>
        <v>95.775758918679372</v>
      </c>
    </row>
    <row r="495" spans="2:13" s="1" customFormat="1" ht="66">
      <c r="B495" s="18" t="s">
        <v>80</v>
      </c>
      <c r="C495" s="19" t="s">
        <v>22</v>
      </c>
      <c r="D495" s="19" t="s">
        <v>20</v>
      </c>
      <c r="E495" s="19" t="s">
        <v>22</v>
      </c>
      <c r="F495" s="19" t="s">
        <v>23</v>
      </c>
      <c r="G495" s="19" t="s">
        <v>25</v>
      </c>
      <c r="H495" s="20" t="s">
        <v>26</v>
      </c>
      <c r="I495" s="21"/>
      <c r="J495" s="52" t="s">
        <v>6</v>
      </c>
      <c r="K495" s="401">
        <v>181</v>
      </c>
      <c r="L495" s="401">
        <v>179.1</v>
      </c>
      <c r="M495" s="401">
        <f t="shared" si="23"/>
        <v>98.95027624309391</v>
      </c>
    </row>
    <row r="496" spans="2:13" s="6" customFormat="1">
      <c r="B496" s="18" t="s">
        <v>80</v>
      </c>
      <c r="C496" s="19" t="s">
        <v>22</v>
      </c>
      <c r="D496" s="19" t="s">
        <v>20</v>
      </c>
      <c r="E496" s="19" t="s">
        <v>22</v>
      </c>
      <c r="F496" s="19" t="s">
        <v>23</v>
      </c>
      <c r="G496" s="19" t="s">
        <v>25</v>
      </c>
      <c r="H496" s="20" t="s">
        <v>26</v>
      </c>
      <c r="I496" s="77" t="s">
        <v>203</v>
      </c>
      <c r="J496" s="78" t="s">
        <v>204</v>
      </c>
      <c r="K496" s="401">
        <v>181</v>
      </c>
      <c r="L496" s="401">
        <v>179.1</v>
      </c>
      <c r="M496" s="401">
        <f t="shared" si="23"/>
        <v>98.95027624309391</v>
      </c>
    </row>
    <row r="497" spans="2:13" ht="26.4">
      <c r="B497" s="18" t="s">
        <v>80</v>
      </c>
      <c r="C497" s="19" t="s">
        <v>22</v>
      </c>
      <c r="D497" s="19" t="s">
        <v>20</v>
      </c>
      <c r="E497" s="19" t="s">
        <v>22</v>
      </c>
      <c r="F497" s="19" t="s">
        <v>23</v>
      </c>
      <c r="G497" s="19" t="s">
        <v>29</v>
      </c>
      <c r="H497" s="20" t="s">
        <v>30</v>
      </c>
      <c r="I497" s="21"/>
      <c r="J497" s="45" t="s">
        <v>10</v>
      </c>
      <c r="K497" s="401">
        <f>K498</f>
        <v>21318.9</v>
      </c>
      <c r="L497" s="401">
        <f>L498</f>
        <v>20367.7</v>
      </c>
      <c r="M497" s="401">
        <f t="shared" si="23"/>
        <v>95.538231334637331</v>
      </c>
    </row>
    <row r="498" spans="2:13" ht="26.4">
      <c r="B498" s="18" t="s">
        <v>80</v>
      </c>
      <c r="C498" s="19" t="s">
        <v>22</v>
      </c>
      <c r="D498" s="19" t="s">
        <v>20</v>
      </c>
      <c r="E498" s="19" t="s">
        <v>22</v>
      </c>
      <c r="F498" s="19" t="s">
        <v>23</v>
      </c>
      <c r="G498" s="19" t="s">
        <v>29</v>
      </c>
      <c r="H498" s="20" t="s">
        <v>30</v>
      </c>
      <c r="I498" s="12" t="s">
        <v>206</v>
      </c>
      <c r="J498" s="13" t="s">
        <v>207</v>
      </c>
      <c r="K498" s="401">
        <v>21318.9</v>
      </c>
      <c r="L498" s="401">
        <v>20367.7</v>
      </c>
      <c r="M498" s="401">
        <f t="shared" si="23"/>
        <v>95.538231334637331</v>
      </c>
    </row>
    <row r="499" spans="2:13">
      <c r="B499" s="195" t="s">
        <v>80</v>
      </c>
      <c r="C499" s="188" t="s">
        <v>22</v>
      </c>
      <c r="D499" s="188" t="s">
        <v>20</v>
      </c>
      <c r="E499" s="188" t="s">
        <v>22</v>
      </c>
      <c r="F499" s="188" t="s">
        <v>23</v>
      </c>
      <c r="G499" s="188" t="s">
        <v>38</v>
      </c>
      <c r="H499" s="189" t="s">
        <v>127</v>
      </c>
      <c r="I499" s="193"/>
      <c r="J499" s="218" t="s">
        <v>198</v>
      </c>
      <c r="K499" s="401">
        <v>1065.0999999999999</v>
      </c>
      <c r="L499" s="401">
        <v>1065</v>
      </c>
      <c r="M499" s="401">
        <f t="shared" si="23"/>
        <v>99.990611210215008</v>
      </c>
    </row>
    <row r="500" spans="2:13" ht="26.4">
      <c r="B500" s="195" t="s">
        <v>80</v>
      </c>
      <c r="C500" s="188" t="s">
        <v>22</v>
      </c>
      <c r="D500" s="188" t="s">
        <v>20</v>
      </c>
      <c r="E500" s="188" t="s">
        <v>22</v>
      </c>
      <c r="F500" s="188" t="s">
        <v>23</v>
      </c>
      <c r="G500" s="188" t="s">
        <v>38</v>
      </c>
      <c r="H500" s="189" t="s">
        <v>127</v>
      </c>
      <c r="I500" s="190" t="s">
        <v>206</v>
      </c>
      <c r="J500" s="217" t="s">
        <v>207</v>
      </c>
      <c r="K500" s="401">
        <v>1065.0999999999999</v>
      </c>
      <c r="L500" s="401">
        <v>1065</v>
      </c>
      <c r="M500" s="401">
        <f t="shared" si="23"/>
        <v>99.990611210215008</v>
      </c>
    </row>
    <row r="501" spans="2:13" s="4" customFormat="1" ht="17.25" customHeight="1">
      <c r="B501" s="30" t="s">
        <v>80</v>
      </c>
      <c r="C501" s="31" t="s">
        <v>23</v>
      </c>
      <c r="D501" s="31" t="s">
        <v>20</v>
      </c>
      <c r="E501" s="31" t="s">
        <v>20</v>
      </c>
      <c r="F501" s="31" t="s">
        <v>20</v>
      </c>
      <c r="G501" s="31" t="s">
        <v>21</v>
      </c>
      <c r="H501" s="32" t="s">
        <v>20</v>
      </c>
      <c r="I501" s="50"/>
      <c r="J501" s="51" t="s">
        <v>81</v>
      </c>
      <c r="K501" s="399">
        <f>K502+K508+K513</f>
        <v>25693.5</v>
      </c>
      <c r="L501" s="399">
        <f>L502+L508+L513</f>
        <v>25689.8</v>
      </c>
      <c r="M501" s="399">
        <f t="shared" si="23"/>
        <v>99.98559947068324</v>
      </c>
    </row>
    <row r="502" spans="2:13" s="4" customFormat="1" ht="26.4">
      <c r="B502" s="30" t="s">
        <v>80</v>
      </c>
      <c r="C502" s="31" t="s">
        <v>23</v>
      </c>
      <c r="D502" s="31" t="s">
        <v>20</v>
      </c>
      <c r="E502" s="31" t="s">
        <v>22</v>
      </c>
      <c r="F502" s="31" t="s">
        <v>20</v>
      </c>
      <c r="G502" s="31" t="s">
        <v>21</v>
      </c>
      <c r="H502" s="32" t="s">
        <v>20</v>
      </c>
      <c r="I502" s="50"/>
      <c r="J502" s="51" t="s">
        <v>118</v>
      </c>
      <c r="K502" s="399">
        <f>K503</f>
        <v>24853.5</v>
      </c>
      <c r="L502" s="399">
        <f>L503</f>
        <v>24853.3</v>
      </c>
      <c r="M502" s="399">
        <f t="shared" si="23"/>
        <v>99.99919528436638</v>
      </c>
    </row>
    <row r="503" spans="2:13" s="6" customFormat="1" ht="13.8">
      <c r="B503" s="23" t="s">
        <v>80</v>
      </c>
      <c r="C503" s="24" t="s">
        <v>23</v>
      </c>
      <c r="D503" s="24" t="s">
        <v>20</v>
      </c>
      <c r="E503" s="24" t="s">
        <v>22</v>
      </c>
      <c r="F503" s="24" t="s">
        <v>23</v>
      </c>
      <c r="G503" s="24" t="s">
        <v>21</v>
      </c>
      <c r="H503" s="25" t="s">
        <v>20</v>
      </c>
      <c r="I503" s="137"/>
      <c r="J503" s="161" t="s">
        <v>24</v>
      </c>
      <c r="K503" s="400">
        <f>K504+K506</f>
        <v>24853.5</v>
      </c>
      <c r="L503" s="400">
        <f>L504+L506</f>
        <v>24853.3</v>
      </c>
      <c r="M503" s="400">
        <f t="shared" si="23"/>
        <v>99.99919528436638</v>
      </c>
    </row>
    <row r="504" spans="2:13" ht="26.4">
      <c r="B504" s="58" t="s">
        <v>80</v>
      </c>
      <c r="C504" s="59" t="s">
        <v>23</v>
      </c>
      <c r="D504" s="59" t="s">
        <v>20</v>
      </c>
      <c r="E504" s="59" t="s">
        <v>22</v>
      </c>
      <c r="F504" s="59" t="s">
        <v>23</v>
      </c>
      <c r="G504" s="59" t="s">
        <v>25</v>
      </c>
      <c r="H504" s="20" t="s">
        <v>30</v>
      </c>
      <c r="I504" s="20"/>
      <c r="J504" s="61" t="s">
        <v>109</v>
      </c>
      <c r="K504" s="401">
        <f>K505</f>
        <v>24756.6</v>
      </c>
      <c r="L504" s="401">
        <f>L505</f>
        <v>24756.6</v>
      </c>
      <c r="M504" s="401">
        <f t="shared" si="23"/>
        <v>100</v>
      </c>
    </row>
    <row r="505" spans="2:13" ht="26.4">
      <c r="B505" s="58" t="s">
        <v>80</v>
      </c>
      <c r="C505" s="59" t="s">
        <v>23</v>
      </c>
      <c r="D505" s="59" t="s">
        <v>20</v>
      </c>
      <c r="E505" s="59" t="s">
        <v>22</v>
      </c>
      <c r="F505" s="59" t="s">
        <v>23</v>
      </c>
      <c r="G505" s="59" t="s">
        <v>25</v>
      </c>
      <c r="H505" s="20" t="s">
        <v>30</v>
      </c>
      <c r="I505" s="27" t="s">
        <v>206</v>
      </c>
      <c r="J505" s="28" t="s">
        <v>207</v>
      </c>
      <c r="K505" s="401">
        <v>24756.6</v>
      </c>
      <c r="L505" s="401">
        <v>24756.6</v>
      </c>
      <c r="M505" s="401">
        <f t="shared" si="23"/>
        <v>100</v>
      </c>
    </row>
    <row r="506" spans="2:13">
      <c r="B506" s="195" t="s">
        <v>80</v>
      </c>
      <c r="C506" s="188" t="s">
        <v>23</v>
      </c>
      <c r="D506" s="188" t="s">
        <v>20</v>
      </c>
      <c r="E506" s="188" t="s">
        <v>22</v>
      </c>
      <c r="F506" s="188" t="s">
        <v>23</v>
      </c>
      <c r="G506" s="188" t="s">
        <v>37</v>
      </c>
      <c r="H506" s="189" t="s">
        <v>127</v>
      </c>
      <c r="I506" s="189"/>
      <c r="J506" s="218" t="s">
        <v>198</v>
      </c>
      <c r="K506" s="401">
        <v>96.9</v>
      </c>
      <c r="L506" s="401">
        <v>96.7</v>
      </c>
      <c r="M506" s="401">
        <f t="shared" si="23"/>
        <v>99.79360165118679</v>
      </c>
    </row>
    <row r="507" spans="2:13" ht="26.4">
      <c r="B507" s="195" t="s">
        <v>80</v>
      </c>
      <c r="C507" s="188" t="s">
        <v>23</v>
      </c>
      <c r="D507" s="188" t="s">
        <v>20</v>
      </c>
      <c r="E507" s="188" t="s">
        <v>22</v>
      </c>
      <c r="F507" s="188" t="s">
        <v>23</v>
      </c>
      <c r="G507" s="188" t="s">
        <v>25</v>
      </c>
      <c r="H507" s="189" t="s">
        <v>127</v>
      </c>
      <c r="I507" s="244" t="s">
        <v>206</v>
      </c>
      <c r="J507" s="192" t="s">
        <v>207</v>
      </c>
      <c r="K507" s="401">
        <v>96.9</v>
      </c>
      <c r="L507" s="401">
        <v>96.7</v>
      </c>
      <c r="M507" s="401">
        <f t="shared" si="23"/>
        <v>99.79360165118679</v>
      </c>
    </row>
    <row r="508" spans="2:13" s="1" customFormat="1" ht="26.4">
      <c r="B508" s="30" t="s">
        <v>80</v>
      </c>
      <c r="C508" s="31" t="s">
        <v>23</v>
      </c>
      <c r="D508" s="31" t="s">
        <v>20</v>
      </c>
      <c r="E508" s="31" t="s">
        <v>23</v>
      </c>
      <c r="F508" s="31" t="s">
        <v>20</v>
      </c>
      <c r="G508" s="31" t="s">
        <v>21</v>
      </c>
      <c r="H508" s="32" t="s">
        <v>20</v>
      </c>
      <c r="I508" s="162"/>
      <c r="J508" s="163" t="s">
        <v>158</v>
      </c>
      <c r="K508" s="408">
        <f>K509</f>
        <v>740</v>
      </c>
      <c r="L508" s="408">
        <f>L509</f>
        <v>739.2</v>
      </c>
      <c r="M508" s="399">
        <f t="shared" si="23"/>
        <v>99.891891891891888</v>
      </c>
    </row>
    <row r="509" spans="2:13" s="6" customFormat="1">
      <c r="B509" s="35" t="s">
        <v>80</v>
      </c>
      <c r="C509" s="36" t="s">
        <v>23</v>
      </c>
      <c r="D509" s="36" t="s">
        <v>20</v>
      </c>
      <c r="E509" s="36" t="s">
        <v>23</v>
      </c>
      <c r="F509" s="36" t="s">
        <v>23</v>
      </c>
      <c r="G509" s="36" t="s">
        <v>21</v>
      </c>
      <c r="H509" s="25" t="s">
        <v>20</v>
      </c>
      <c r="I509" s="162"/>
      <c r="J509" s="164" t="s">
        <v>24</v>
      </c>
      <c r="K509" s="410">
        <v>740</v>
      </c>
      <c r="L509" s="410">
        <f>L510</f>
        <v>739.2</v>
      </c>
      <c r="M509" s="400">
        <f t="shared" si="23"/>
        <v>99.891891891891888</v>
      </c>
    </row>
    <row r="510" spans="2:13" ht="26.4">
      <c r="B510" s="18" t="s">
        <v>80</v>
      </c>
      <c r="C510" s="19" t="s">
        <v>23</v>
      </c>
      <c r="D510" s="19" t="s">
        <v>20</v>
      </c>
      <c r="E510" s="19" t="s">
        <v>23</v>
      </c>
      <c r="F510" s="19" t="s">
        <v>23</v>
      </c>
      <c r="G510" s="19" t="s">
        <v>29</v>
      </c>
      <c r="H510" s="20" t="s">
        <v>26</v>
      </c>
      <c r="I510" s="162"/>
      <c r="J510" s="165" t="s">
        <v>285</v>
      </c>
      <c r="K510" s="407">
        <v>740</v>
      </c>
      <c r="L510" s="407">
        <f>L511+L512</f>
        <v>739.2</v>
      </c>
      <c r="M510" s="399">
        <f t="shared" ref="M510:M572" si="24">L510/K510*100</f>
        <v>99.891891891891888</v>
      </c>
    </row>
    <row r="511" spans="2:13" ht="39.6">
      <c r="B511" s="18" t="s">
        <v>80</v>
      </c>
      <c r="C511" s="19" t="s">
        <v>23</v>
      </c>
      <c r="D511" s="19" t="s">
        <v>20</v>
      </c>
      <c r="E511" s="19" t="s">
        <v>23</v>
      </c>
      <c r="F511" s="19" t="s">
        <v>23</v>
      </c>
      <c r="G511" s="19" t="s">
        <v>29</v>
      </c>
      <c r="H511" s="20" t="s">
        <v>26</v>
      </c>
      <c r="I511" s="95" t="s">
        <v>214</v>
      </c>
      <c r="J511" s="141" t="s">
        <v>215</v>
      </c>
      <c r="K511" s="407">
        <v>570.4</v>
      </c>
      <c r="L511" s="407">
        <v>569.6</v>
      </c>
      <c r="M511" s="399">
        <f t="shared" si="24"/>
        <v>99.859747545582053</v>
      </c>
    </row>
    <row r="512" spans="2:13">
      <c r="B512" s="18" t="s">
        <v>80</v>
      </c>
      <c r="C512" s="19" t="s">
        <v>23</v>
      </c>
      <c r="D512" s="19" t="s">
        <v>20</v>
      </c>
      <c r="E512" s="19" t="s">
        <v>23</v>
      </c>
      <c r="F512" s="19" t="s">
        <v>23</v>
      </c>
      <c r="G512" s="19" t="s">
        <v>29</v>
      </c>
      <c r="H512" s="20" t="s">
        <v>26</v>
      </c>
      <c r="I512" s="77" t="s">
        <v>203</v>
      </c>
      <c r="J512" s="78" t="s">
        <v>204</v>
      </c>
      <c r="K512" s="407">
        <v>169.6</v>
      </c>
      <c r="L512" s="407">
        <v>169.6</v>
      </c>
      <c r="M512" s="399">
        <f t="shared" si="24"/>
        <v>100</v>
      </c>
    </row>
    <row r="513" spans="2:13" s="1" customFormat="1">
      <c r="B513" s="30" t="s">
        <v>80</v>
      </c>
      <c r="C513" s="31" t="s">
        <v>23</v>
      </c>
      <c r="D513" s="31" t="s">
        <v>20</v>
      </c>
      <c r="E513" s="31" t="s">
        <v>40</v>
      </c>
      <c r="F513" s="31" t="s">
        <v>20</v>
      </c>
      <c r="G513" s="31" t="s">
        <v>21</v>
      </c>
      <c r="H513" s="32" t="s">
        <v>20</v>
      </c>
      <c r="I513" s="50"/>
      <c r="J513" s="51" t="s">
        <v>82</v>
      </c>
      <c r="K513" s="399">
        <v>100</v>
      </c>
      <c r="L513" s="399">
        <v>97.3</v>
      </c>
      <c r="M513" s="399">
        <f t="shared" si="24"/>
        <v>97.3</v>
      </c>
    </row>
    <row r="514" spans="2:13" s="6" customFormat="1">
      <c r="B514" s="35" t="s">
        <v>80</v>
      </c>
      <c r="C514" s="36" t="s">
        <v>23</v>
      </c>
      <c r="D514" s="36" t="s">
        <v>20</v>
      </c>
      <c r="E514" s="36" t="s">
        <v>40</v>
      </c>
      <c r="F514" s="36" t="s">
        <v>23</v>
      </c>
      <c r="G514" s="36" t="s">
        <v>21</v>
      </c>
      <c r="H514" s="25" t="s">
        <v>20</v>
      </c>
      <c r="I514" s="43"/>
      <c r="J514" s="87" t="s">
        <v>24</v>
      </c>
      <c r="K514" s="400">
        <v>100</v>
      </c>
      <c r="L514" s="400">
        <v>97.3</v>
      </c>
      <c r="M514" s="400">
        <f t="shared" si="24"/>
        <v>97.3</v>
      </c>
    </row>
    <row r="515" spans="2:13" ht="26.4">
      <c r="B515" s="18" t="s">
        <v>80</v>
      </c>
      <c r="C515" s="19" t="s">
        <v>23</v>
      </c>
      <c r="D515" s="19" t="s">
        <v>20</v>
      </c>
      <c r="E515" s="19" t="s">
        <v>40</v>
      </c>
      <c r="F515" s="19" t="s">
        <v>23</v>
      </c>
      <c r="G515" s="19" t="s">
        <v>25</v>
      </c>
      <c r="H515" s="20" t="s">
        <v>34</v>
      </c>
      <c r="I515" s="21"/>
      <c r="J515" s="45" t="s">
        <v>166</v>
      </c>
      <c r="K515" s="401">
        <v>100</v>
      </c>
      <c r="L515" s="401">
        <v>97.3</v>
      </c>
      <c r="M515" s="401">
        <f t="shared" si="24"/>
        <v>97.3</v>
      </c>
    </row>
    <row r="516" spans="2:13">
      <c r="B516" s="18" t="s">
        <v>80</v>
      </c>
      <c r="C516" s="19" t="s">
        <v>23</v>
      </c>
      <c r="D516" s="19" t="s">
        <v>20</v>
      </c>
      <c r="E516" s="19" t="s">
        <v>40</v>
      </c>
      <c r="F516" s="19" t="s">
        <v>23</v>
      </c>
      <c r="G516" s="19" t="s">
        <v>25</v>
      </c>
      <c r="H516" s="20" t="s">
        <v>34</v>
      </c>
      <c r="I516" s="53" t="s">
        <v>212</v>
      </c>
      <c r="J516" s="54" t="s">
        <v>209</v>
      </c>
      <c r="K516" s="401">
        <v>100</v>
      </c>
      <c r="L516" s="401">
        <v>97.3</v>
      </c>
      <c r="M516" s="401">
        <f t="shared" si="24"/>
        <v>97.3</v>
      </c>
    </row>
    <row r="517" spans="2:13" ht="26.4">
      <c r="B517" s="30" t="s">
        <v>80</v>
      </c>
      <c r="C517" s="31" t="s">
        <v>42</v>
      </c>
      <c r="D517" s="31" t="s">
        <v>20</v>
      </c>
      <c r="E517" s="31" t="s">
        <v>20</v>
      </c>
      <c r="F517" s="31" t="s">
        <v>20</v>
      </c>
      <c r="G517" s="31" t="s">
        <v>21</v>
      </c>
      <c r="H517" s="55">
        <v>0</v>
      </c>
      <c r="I517" s="56"/>
      <c r="J517" s="300" t="s">
        <v>344</v>
      </c>
      <c r="K517" s="399">
        <v>1000</v>
      </c>
      <c r="L517" s="399">
        <v>1000</v>
      </c>
      <c r="M517" s="399">
        <f t="shared" si="24"/>
        <v>100</v>
      </c>
    </row>
    <row r="518" spans="2:13">
      <c r="B518" s="18" t="s">
        <v>80</v>
      </c>
      <c r="C518" s="19" t="s">
        <v>42</v>
      </c>
      <c r="D518" s="19" t="s">
        <v>295</v>
      </c>
      <c r="E518" s="19" t="s">
        <v>20</v>
      </c>
      <c r="F518" s="19" t="s">
        <v>20</v>
      </c>
      <c r="G518" s="19" t="s">
        <v>21</v>
      </c>
      <c r="H518" s="60">
        <v>0</v>
      </c>
      <c r="I518" s="53"/>
      <c r="J518" s="204" t="s">
        <v>296</v>
      </c>
      <c r="K518" s="401">
        <f>K519</f>
        <v>1000</v>
      </c>
      <c r="L518" s="401">
        <f>L519</f>
        <v>997.3</v>
      </c>
      <c r="M518" s="401">
        <f t="shared" si="24"/>
        <v>99.72999999999999</v>
      </c>
    </row>
    <row r="519" spans="2:13">
      <c r="B519" s="18" t="s">
        <v>80</v>
      </c>
      <c r="C519" s="19" t="s">
        <v>42</v>
      </c>
      <c r="D519" s="19" t="s">
        <v>295</v>
      </c>
      <c r="E519" s="19" t="s">
        <v>43</v>
      </c>
      <c r="F519" s="19" t="s">
        <v>20</v>
      </c>
      <c r="G519" s="19" t="s">
        <v>21</v>
      </c>
      <c r="H519" s="60">
        <v>0</v>
      </c>
      <c r="I519" s="53"/>
      <c r="J519" s="54" t="s">
        <v>345</v>
      </c>
      <c r="K519" s="401">
        <f>K520+K523</f>
        <v>1000</v>
      </c>
      <c r="L519" s="401">
        <f>L520+L523</f>
        <v>997.3</v>
      </c>
      <c r="M519" s="401">
        <f t="shared" si="24"/>
        <v>99.72999999999999</v>
      </c>
    </row>
    <row r="520" spans="2:13" ht="26.4">
      <c r="B520" s="18" t="s">
        <v>80</v>
      </c>
      <c r="C520" s="19" t="s">
        <v>42</v>
      </c>
      <c r="D520" s="19" t="s">
        <v>295</v>
      </c>
      <c r="E520" s="19" t="s">
        <v>43</v>
      </c>
      <c r="F520" s="19" t="s">
        <v>22</v>
      </c>
      <c r="G520" s="19" t="s">
        <v>21</v>
      </c>
      <c r="H520" s="60">
        <v>0</v>
      </c>
      <c r="I520" s="53"/>
      <c r="J520" s="291" t="s">
        <v>31</v>
      </c>
      <c r="K520" s="401">
        <v>900</v>
      </c>
      <c r="L520" s="401">
        <v>900</v>
      </c>
      <c r="M520" s="400">
        <f t="shared" si="24"/>
        <v>100</v>
      </c>
    </row>
    <row r="521" spans="2:13" ht="26.4">
      <c r="B521" s="18" t="s">
        <v>80</v>
      </c>
      <c r="C521" s="19" t="s">
        <v>42</v>
      </c>
      <c r="D521" s="19" t="s">
        <v>295</v>
      </c>
      <c r="E521" s="19" t="s">
        <v>43</v>
      </c>
      <c r="F521" s="19" t="s">
        <v>22</v>
      </c>
      <c r="G521" s="19" t="s">
        <v>346</v>
      </c>
      <c r="H521" s="60">
        <v>0</v>
      </c>
      <c r="I521" s="53"/>
      <c r="J521" s="294" t="s">
        <v>347</v>
      </c>
      <c r="K521" s="401">
        <v>900</v>
      </c>
      <c r="L521" s="401">
        <v>900</v>
      </c>
      <c r="M521" s="401">
        <f t="shared" si="24"/>
        <v>100</v>
      </c>
    </row>
    <row r="522" spans="2:13" ht="26.4">
      <c r="B522" s="18" t="s">
        <v>80</v>
      </c>
      <c r="C522" s="19" t="s">
        <v>42</v>
      </c>
      <c r="D522" s="19" t="s">
        <v>295</v>
      </c>
      <c r="E522" s="19" t="s">
        <v>43</v>
      </c>
      <c r="F522" s="19" t="s">
        <v>22</v>
      </c>
      <c r="G522" s="19" t="s">
        <v>346</v>
      </c>
      <c r="H522" s="60">
        <v>0</v>
      </c>
      <c r="I522" s="12" t="s">
        <v>206</v>
      </c>
      <c r="J522" s="13" t="s">
        <v>207</v>
      </c>
      <c r="K522" s="401">
        <v>900</v>
      </c>
      <c r="L522" s="401">
        <v>900</v>
      </c>
      <c r="M522" s="401">
        <f t="shared" si="24"/>
        <v>100</v>
      </c>
    </row>
    <row r="523" spans="2:13" ht="26.4">
      <c r="B523" s="18" t="s">
        <v>80</v>
      </c>
      <c r="C523" s="19" t="s">
        <v>42</v>
      </c>
      <c r="D523" s="19" t="s">
        <v>295</v>
      </c>
      <c r="E523" s="19" t="s">
        <v>43</v>
      </c>
      <c r="F523" s="19" t="s">
        <v>45</v>
      </c>
      <c r="G523" s="19" t="s">
        <v>21</v>
      </c>
      <c r="H523" s="20" t="s">
        <v>20</v>
      </c>
      <c r="I523" s="171"/>
      <c r="J523" s="299" t="s">
        <v>46</v>
      </c>
      <c r="K523" s="401">
        <v>100</v>
      </c>
      <c r="L523" s="401">
        <v>97.3</v>
      </c>
      <c r="M523" s="401">
        <f t="shared" si="24"/>
        <v>97.3</v>
      </c>
    </row>
    <row r="524" spans="2:13" ht="39.6">
      <c r="B524" s="18" t="s">
        <v>80</v>
      </c>
      <c r="C524" s="19" t="s">
        <v>40</v>
      </c>
      <c r="D524" s="19" t="s">
        <v>295</v>
      </c>
      <c r="E524" s="19" t="s">
        <v>43</v>
      </c>
      <c r="F524" s="19" t="s">
        <v>45</v>
      </c>
      <c r="G524" s="19" t="s">
        <v>346</v>
      </c>
      <c r="H524" s="20" t="s">
        <v>28</v>
      </c>
      <c r="I524" s="171"/>
      <c r="J524" s="294" t="s">
        <v>348</v>
      </c>
      <c r="K524" s="401">
        <v>100</v>
      </c>
      <c r="L524" s="401">
        <v>97.3</v>
      </c>
      <c r="M524" s="401">
        <f t="shared" si="24"/>
        <v>97.3</v>
      </c>
    </row>
    <row r="525" spans="2:13" ht="26.4">
      <c r="B525" s="18" t="s">
        <v>80</v>
      </c>
      <c r="C525" s="19" t="s">
        <v>40</v>
      </c>
      <c r="D525" s="19" t="s">
        <v>295</v>
      </c>
      <c r="E525" s="19" t="s">
        <v>43</v>
      </c>
      <c r="F525" s="19" t="s">
        <v>45</v>
      </c>
      <c r="G525" s="19" t="s">
        <v>346</v>
      </c>
      <c r="H525" s="20" t="s">
        <v>28</v>
      </c>
      <c r="I525" s="12" t="s">
        <v>206</v>
      </c>
      <c r="J525" s="13" t="s">
        <v>207</v>
      </c>
      <c r="K525" s="401">
        <v>100</v>
      </c>
      <c r="L525" s="401">
        <v>97.3</v>
      </c>
      <c r="M525" s="401">
        <f t="shared" si="24"/>
        <v>97.3</v>
      </c>
    </row>
    <row r="526" spans="2:13">
      <c r="B526" s="30" t="s">
        <v>80</v>
      </c>
      <c r="C526" s="31" t="s">
        <v>49</v>
      </c>
      <c r="D526" s="31" t="s">
        <v>20</v>
      </c>
      <c r="E526" s="31" t="s">
        <v>20</v>
      </c>
      <c r="F526" s="31" t="s">
        <v>20</v>
      </c>
      <c r="G526" s="31" t="s">
        <v>21</v>
      </c>
      <c r="H526" s="55">
        <v>0</v>
      </c>
      <c r="I526" s="56"/>
      <c r="J526" s="51" t="s">
        <v>13</v>
      </c>
      <c r="K526" s="399">
        <f t="shared" ref="K526:L526" si="25">K527</f>
        <v>839.1</v>
      </c>
      <c r="L526" s="399">
        <f t="shared" si="25"/>
        <v>778.9</v>
      </c>
      <c r="M526" s="399">
        <f t="shared" si="24"/>
        <v>92.82564652603979</v>
      </c>
    </row>
    <row r="527" spans="2:13" s="4" customFormat="1" ht="13.8">
      <c r="B527" s="23" t="s">
        <v>80</v>
      </c>
      <c r="C527" s="24" t="s">
        <v>49</v>
      </c>
      <c r="D527" s="24" t="s">
        <v>20</v>
      </c>
      <c r="E527" s="24" t="s">
        <v>20</v>
      </c>
      <c r="F527" s="24" t="s">
        <v>23</v>
      </c>
      <c r="G527" s="24" t="s">
        <v>21</v>
      </c>
      <c r="H527" s="57">
        <v>0</v>
      </c>
      <c r="I527" s="57"/>
      <c r="J527" s="161" t="s">
        <v>24</v>
      </c>
      <c r="K527" s="400">
        <f>K528</f>
        <v>839.1</v>
      </c>
      <c r="L527" s="400">
        <f>L528</f>
        <v>778.9</v>
      </c>
      <c r="M527" s="400">
        <f t="shared" si="24"/>
        <v>92.82564652603979</v>
      </c>
    </row>
    <row r="528" spans="2:13" s="4" customFormat="1" ht="39.6">
      <c r="B528" s="58" t="s">
        <v>80</v>
      </c>
      <c r="C528" s="59" t="s">
        <v>49</v>
      </c>
      <c r="D528" s="59" t="s">
        <v>20</v>
      </c>
      <c r="E528" s="59" t="s">
        <v>20</v>
      </c>
      <c r="F528" s="59" t="s">
        <v>23</v>
      </c>
      <c r="G528" s="59" t="s">
        <v>29</v>
      </c>
      <c r="H528" s="60" t="s">
        <v>51</v>
      </c>
      <c r="I528" s="60"/>
      <c r="J528" s="61" t="s">
        <v>222</v>
      </c>
      <c r="K528" s="401">
        <f>K529+K530+K531</f>
        <v>839.1</v>
      </c>
      <c r="L528" s="401">
        <f>L529+L530+L531</f>
        <v>778.9</v>
      </c>
      <c r="M528" s="401">
        <f t="shared" si="24"/>
        <v>92.82564652603979</v>
      </c>
    </row>
    <row r="529" spans="2:13" s="4" customFormat="1" ht="39.6">
      <c r="B529" s="58" t="s">
        <v>80</v>
      </c>
      <c r="C529" s="59" t="s">
        <v>49</v>
      </c>
      <c r="D529" s="59" t="s">
        <v>20</v>
      </c>
      <c r="E529" s="59" t="s">
        <v>20</v>
      </c>
      <c r="F529" s="59" t="s">
        <v>23</v>
      </c>
      <c r="G529" s="59" t="s">
        <v>29</v>
      </c>
      <c r="H529" s="60" t="s">
        <v>51</v>
      </c>
      <c r="I529" s="95" t="s">
        <v>214</v>
      </c>
      <c r="J529" s="14" t="s">
        <v>215</v>
      </c>
      <c r="K529" s="401">
        <v>795.9</v>
      </c>
      <c r="L529" s="401">
        <v>736.6</v>
      </c>
      <c r="M529" s="401">
        <f t="shared" si="24"/>
        <v>92.549315240608124</v>
      </c>
    </row>
    <row r="530" spans="2:13" s="4" customFormat="1" ht="13.8">
      <c r="B530" s="58" t="s">
        <v>80</v>
      </c>
      <c r="C530" s="59" t="s">
        <v>49</v>
      </c>
      <c r="D530" s="59" t="s">
        <v>20</v>
      </c>
      <c r="E530" s="59" t="s">
        <v>20</v>
      </c>
      <c r="F530" s="59" t="s">
        <v>23</v>
      </c>
      <c r="G530" s="59" t="s">
        <v>29</v>
      </c>
      <c r="H530" s="60" t="s">
        <v>51</v>
      </c>
      <c r="I530" s="95" t="s">
        <v>203</v>
      </c>
      <c r="J530" s="14" t="s">
        <v>204</v>
      </c>
      <c r="K530" s="401">
        <v>42.6</v>
      </c>
      <c r="L530" s="401">
        <v>42</v>
      </c>
      <c r="M530" s="401">
        <f t="shared" si="24"/>
        <v>98.591549295774655</v>
      </c>
    </row>
    <row r="531" spans="2:13" s="4" customFormat="1" ht="13.8">
      <c r="B531" s="58" t="s">
        <v>80</v>
      </c>
      <c r="C531" s="59" t="s">
        <v>49</v>
      </c>
      <c r="D531" s="59" t="s">
        <v>20</v>
      </c>
      <c r="E531" s="59" t="s">
        <v>20</v>
      </c>
      <c r="F531" s="59" t="s">
        <v>23</v>
      </c>
      <c r="G531" s="59" t="s">
        <v>29</v>
      </c>
      <c r="H531" s="60" t="s">
        <v>51</v>
      </c>
      <c r="I531" s="253" t="s">
        <v>216</v>
      </c>
      <c r="J531" s="243" t="s">
        <v>211</v>
      </c>
      <c r="K531" s="401">
        <v>0.6</v>
      </c>
      <c r="L531" s="401">
        <v>0.3</v>
      </c>
      <c r="M531" s="401">
        <f t="shared" si="24"/>
        <v>50</v>
      </c>
    </row>
    <row r="532" spans="2:13" ht="39.6">
      <c r="B532" s="30" t="s">
        <v>83</v>
      </c>
      <c r="C532" s="31" t="s">
        <v>20</v>
      </c>
      <c r="D532" s="31" t="s">
        <v>20</v>
      </c>
      <c r="E532" s="31" t="s">
        <v>20</v>
      </c>
      <c r="F532" s="31" t="s">
        <v>20</v>
      </c>
      <c r="G532" s="31" t="s">
        <v>21</v>
      </c>
      <c r="H532" s="32" t="s">
        <v>20</v>
      </c>
      <c r="I532" s="62"/>
      <c r="J532" s="51" t="s">
        <v>159</v>
      </c>
      <c r="K532" s="399">
        <v>20</v>
      </c>
      <c r="L532" s="399">
        <v>20</v>
      </c>
      <c r="M532" s="399">
        <f t="shared" si="24"/>
        <v>100</v>
      </c>
    </row>
    <row r="533" spans="2:13" ht="26.4">
      <c r="B533" s="30" t="s">
        <v>83</v>
      </c>
      <c r="C533" s="31" t="s">
        <v>22</v>
      </c>
      <c r="D533" s="31" t="s">
        <v>20</v>
      </c>
      <c r="E533" s="31" t="s">
        <v>20</v>
      </c>
      <c r="F533" s="31" t="s">
        <v>20</v>
      </c>
      <c r="G533" s="31" t="s">
        <v>21</v>
      </c>
      <c r="H533" s="32" t="s">
        <v>20</v>
      </c>
      <c r="I533" s="62"/>
      <c r="J533" s="51" t="s">
        <v>119</v>
      </c>
      <c r="K533" s="399">
        <v>20</v>
      </c>
      <c r="L533" s="399">
        <v>20</v>
      </c>
      <c r="M533" s="399">
        <f t="shared" si="24"/>
        <v>100</v>
      </c>
    </row>
    <row r="534" spans="2:13" s="3" customFormat="1" ht="13.8">
      <c r="B534" s="30" t="s">
        <v>83</v>
      </c>
      <c r="C534" s="31" t="s">
        <v>22</v>
      </c>
      <c r="D534" s="31" t="s">
        <v>20</v>
      </c>
      <c r="E534" s="31" t="s">
        <v>23</v>
      </c>
      <c r="F534" s="31" t="s">
        <v>20</v>
      </c>
      <c r="G534" s="31" t="s">
        <v>21</v>
      </c>
      <c r="H534" s="32" t="s">
        <v>20</v>
      </c>
      <c r="I534" s="62"/>
      <c r="J534" s="51" t="s">
        <v>286</v>
      </c>
      <c r="K534" s="399">
        <v>20</v>
      </c>
      <c r="L534" s="399">
        <v>20</v>
      </c>
      <c r="M534" s="399">
        <f t="shared" si="24"/>
        <v>100</v>
      </c>
    </row>
    <row r="535" spans="2:13" s="4" customFormat="1" ht="13.8">
      <c r="B535" s="35" t="s">
        <v>83</v>
      </c>
      <c r="C535" s="36" t="s">
        <v>22</v>
      </c>
      <c r="D535" s="36" t="s">
        <v>20</v>
      </c>
      <c r="E535" s="36" t="s">
        <v>23</v>
      </c>
      <c r="F535" s="36" t="s">
        <v>23</v>
      </c>
      <c r="G535" s="36" t="s">
        <v>21</v>
      </c>
      <c r="H535" s="25" t="s">
        <v>20</v>
      </c>
      <c r="I535" s="166"/>
      <c r="J535" s="87" t="s">
        <v>24</v>
      </c>
      <c r="K535" s="400">
        <v>20</v>
      </c>
      <c r="L535" s="400">
        <v>20</v>
      </c>
      <c r="M535" s="400">
        <f t="shared" si="24"/>
        <v>100</v>
      </c>
    </row>
    <row r="536" spans="2:13" s="4" customFormat="1" ht="52.8">
      <c r="B536" s="234" t="s">
        <v>83</v>
      </c>
      <c r="C536" s="235" t="s">
        <v>22</v>
      </c>
      <c r="D536" s="235" t="s">
        <v>20</v>
      </c>
      <c r="E536" s="235" t="s">
        <v>23</v>
      </c>
      <c r="F536" s="235" t="s">
        <v>23</v>
      </c>
      <c r="G536" s="235" t="s">
        <v>29</v>
      </c>
      <c r="H536" s="189" t="s">
        <v>26</v>
      </c>
      <c r="I536" s="367"/>
      <c r="J536" s="368" t="s">
        <v>411</v>
      </c>
      <c r="K536" s="401">
        <v>20</v>
      </c>
      <c r="L536" s="401">
        <v>20</v>
      </c>
      <c r="M536" s="401">
        <f t="shared" si="24"/>
        <v>100</v>
      </c>
    </row>
    <row r="537" spans="2:13" s="4" customFormat="1" ht="13.8">
      <c r="B537" s="234" t="s">
        <v>83</v>
      </c>
      <c r="C537" s="235" t="s">
        <v>22</v>
      </c>
      <c r="D537" s="235" t="s">
        <v>20</v>
      </c>
      <c r="E537" s="235" t="s">
        <v>23</v>
      </c>
      <c r="F537" s="235" t="s">
        <v>23</v>
      </c>
      <c r="G537" s="235" t="s">
        <v>29</v>
      </c>
      <c r="H537" s="189" t="s">
        <v>26</v>
      </c>
      <c r="I537" s="343" t="s">
        <v>203</v>
      </c>
      <c r="J537" s="344" t="s">
        <v>204</v>
      </c>
      <c r="K537" s="401">
        <v>20</v>
      </c>
      <c r="L537" s="401">
        <v>20</v>
      </c>
      <c r="M537" s="401">
        <f t="shared" si="24"/>
        <v>100</v>
      </c>
    </row>
    <row r="538" spans="2:13" s="4" customFormat="1" ht="26.4">
      <c r="B538" s="18" t="s">
        <v>83</v>
      </c>
      <c r="C538" s="19" t="s">
        <v>22</v>
      </c>
      <c r="D538" s="19" t="s">
        <v>20</v>
      </c>
      <c r="E538" s="19" t="s">
        <v>23</v>
      </c>
      <c r="F538" s="19" t="s">
        <v>23</v>
      </c>
      <c r="G538" s="19" t="s">
        <v>38</v>
      </c>
      <c r="H538" s="20" t="s">
        <v>26</v>
      </c>
      <c r="I538" s="167"/>
      <c r="J538" s="45" t="s">
        <v>115</v>
      </c>
      <c r="K538" s="401">
        <v>0</v>
      </c>
      <c r="L538" s="401">
        <v>0</v>
      </c>
      <c r="M538" s="401">
        <v>0</v>
      </c>
    </row>
    <row r="539" spans="2:13" s="4" customFormat="1" ht="13.8">
      <c r="B539" s="18" t="s">
        <v>83</v>
      </c>
      <c r="C539" s="19" t="s">
        <v>22</v>
      </c>
      <c r="D539" s="19" t="s">
        <v>20</v>
      </c>
      <c r="E539" s="19" t="s">
        <v>23</v>
      </c>
      <c r="F539" s="19" t="s">
        <v>23</v>
      </c>
      <c r="G539" s="19" t="s">
        <v>38</v>
      </c>
      <c r="H539" s="20" t="s">
        <v>26</v>
      </c>
      <c r="I539" s="77" t="s">
        <v>203</v>
      </c>
      <c r="J539" s="78" t="s">
        <v>204</v>
      </c>
      <c r="K539" s="401">
        <v>0</v>
      </c>
      <c r="L539" s="401">
        <v>0</v>
      </c>
      <c r="M539" s="401">
        <v>0</v>
      </c>
    </row>
    <row r="540" spans="2:13" s="4" customFormat="1" ht="39.6">
      <c r="B540" s="30" t="s">
        <v>129</v>
      </c>
      <c r="C540" s="31" t="s">
        <v>20</v>
      </c>
      <c r="D540" s="31" t="s">
        <v>20</v>
      </c>
      <c r="E540" s="31" t="s">
        <v>20</v>
      </c>
      <c r="F540" s="31" t="s">
        <v>20</v>
      </c>
      <c r="G540" s="31" t="s">
        <v>21</v>
      </c>
      <c r="H540" s="32" t="s">
        <v>20</v>
      </c>
      <c r="I540" s="50"/>
      <c r="J540" s="168" t="s">
        <v>287</v>
      </c>
      <c r="K540" s="399">
        <v>20</v>
      </c>
      <c r="L540" s="399">
        <v>0</v>
      </c>
      <c r="M540" s="399">
        <f t="shared" si="24"/>
        <v>0</v>
      </c>
    </row>
    <row r="541" spans="2:13" ht="26.4">
      <c r="B541" s="30" t="s">
        <v>129</v>
      </c>
      <c r="C541" s="31" t="s">
        <v>22</v>
      </c>
      <c r="D541" s="31" t="s">
        <v>20</v>
      </c>
      <c r="E541" s="31" t="s">
        <v>20</v>
      </c>
      <c r="F541" s="31" t="s">
        <v>20</v>
      </c>
      <c r="G541" s="31" t="s">
        <v>21</v>
      </c>
      <c r="H541" s="32" t="s">
        <v>20</v>
      </c>
      <c r="I541" s="50"/>
      <c r="J541" s="79" t="s">
        <v>130</v>
      </c>
      <c r="K541" s="399">
        <v>20</v>
      </c>
      <c r="L541" s="399">
        <v>0</v>
      </c>
      <c r="M541" s="399">
        <f t="shared" si="24"/>
        <v>0</v>
      </c>
    </row>
    <row r="542" spans="2:13" s="6" customFormat="1" ht="26.4">
      <c r="B542" s="30" t="s">
        <v>129</v>
      </c>
      <c r="C542" s="31" t="s">
        <v>22</v>
      </c>
      <c r="D542" s="31" t="s">
        <v>20</v>
      </c>
      <c r="E542" s="31" t="s">
        <v>23</v>
      </c>
      <c r="F542" s="31" t="s">
        <v>20</v>
      </c>
      <c r="G542" s="31" t="s">
        <v>21</v>
      </c>
      <c r="H542" s="32" t="s">
        <v>20</v>
      </c>
      <c r="I542" s="50"/>
      <c r="J542" s="79" t="s">
        <v>288</v>
      </c>
      <c r="K542" s="399">
        <v>20</v>
      </c>
      <c r="L542" s="399">
        <v>0</v>
      </c>
      <c r="M542" s="399">
        <f t="shared" si="24"/>
        <v>0</v>
      </c>
    </row>
    <row r="543" spans="2:13">
      <c r="B543" s="35" t="s">
        <v>129</v>
      </c>
      <c r="C543" s="36" t="s">
        <v>22</v>
      </c>
      <c r="D543" s="36" t="s">
        <v>20</v>
      </c>
      <c r="E543" s="36" t="s">
        <v>23</v>
      </c>
      <c r="F543" s="36" t="s">
        <v>23</v>
      </c>
      <c r="G543" s="36" t="s">
        <v>21</v>
      </c>
      <c r="H543" s="25" t="s">
        <v>20</v>
      </c>
      <c r="I543" s="43"/>
      <c r="J543" s="87" t="s">
        <v>24</v>
      </c>
      <c r="K543" s="400">
        <v>20</v>
      </c>
      <c r="L543" s="400">
        <v>0</v>
      </c>
      <c r="M543" s="401">
        <f t="shared" si="24"/>
        <v>0</v>
      </c>
    </row>
    <row r="544" spans="2:13" ht="26.4">
      <c r="B544" s="18" t="s">
        <v>129</v>
      </c>
      <c r="C544" s="19" t="s">
        <v>22</v>
      </c>
      <c r="D544" s="19" t="s">
        <v>20</v>
      </c>
      <c r="E544" s="19" t="s">
        <v>23</v>
      </c>
      <c r="F544" s="19" t="s">
        <v>23</v>
      </c>
      <c r="G544" s="19" t="s">
        <v>25</v>
      </c>
      <c r="H544" s="20" t="s">
        <v>26</v>
      </c>
      <c r="I544" s="21"/>
      <c r="J544" s="34" t="s">
        <v>289</v>
      </c>
      <c r="K544" s="401">
        <v>20</v>
      </c>
      <c r="L544" s="401">
        <v>0</v>
      </c>
      <c r="M544" s="401">
        <f t="shared" si="24"/>
        <v>0</v>
      </c>
    </row>
    <row r="545" spans="2:13">
      <c r="B545" s="18" t="s">
        <v>129</v>
      </c>
      <c r="C545" s="19" t="s">
        <v>22</v>
      </c>
      <c r="D545" s="19" t="s">
        <v>20</v>
      </c>
      <c r="E545" s="19" t="s">
        <v>23</v>
      </c>
      <c r="F545" s="19" t="s">
        <v>23</v>
      </c>
      <c r="G545" s="19" t="s">
        <v>25</v>
      </c>
      <c r="H545" s="20" t="s">
        <v>26</v>
      </c>
      <c r="I545" s="77" t="s">
        <v>203</v>
      </c>
      <c r="J545" s="78" t="s">
        <v>204</v>
      </c>
      <c r="K545" s="401">
        <v>20</v>
      </c>
      <c r="L545" s="401">
        <v>0</v>
      </c>
      <c r="M545" s="401">
        <f t="shared" si="24"/>
        <v>0</v>
      </c>
    </row>
    <row r="546" spans="2:13" s="2" customFormat="1" ht="39.6">
      <c r="B546" s="30" t="s">
        <v>167</v>
      </c>
      <c r="C546" s="31" t="s">
        <v>20</v>
      </c>
      <c r="D546" s="31" t="s">
        <v>20</v>
      </c>
      <c r="E546" s="31" t="s">
        <v>20</v>
      </c>
      <c r="F546" s="31" t="s">
        <v>20</v>
      </c>
      <c r="G546" s="31" t="s">
        <v>21</v>
      </c>
      <c r="H546" s="32" t="s">
        <v>20</v>
      </c>
      <c r="I546" s="50"/>
      <c r="J546" s="51" t="s">
        <v>178</v>
      </c>
      <c r="K546" s="399">
        <f>K547+K561+K566+K594</f>
        <v>48712.999999999993</v>
      </c>
      <c r="L546" s="399">
        <f>L547+L561+L566+L594</f>
        <v>47767.600000000006</v>
      </c>
      <c r="M546" s="399">
        <f t="shared" si="24"/>
        <v>98.059244965409675</v>
      </c>
    </row>
    <row r="547" spans="2:13" s="2" customFormat="1" ht="39.6">
      <c r="B547" s="30" t="s">
        <v>167</v>
      </c>
      <c r="C547" s="31" t="s">
        <v>22</v>
      </c>
      <c r="D547" s="31" t="s">
        <v>20</v>
      </c>
      <c r="E547" s="31" t="s">
        <v>20</v>
      </c>
      <c r="F547" s="31" t="s">
        <v>20</v>
      </c>
      <c r="G547" s="31" t="s">
        <v>21</v>
      </c>
      <c r="H547" s="32" t="s">
        <v>20</v>
      </c>
      <c r="I547" s="50"/>
      <c r="J547" s="79" t="s">
        <v>179</v>
      </c>
      <c r="K547" s="399">
        <f>K548+K553</f>
        <v>980</v>
      </c>
      <c r="L547" s="399">
        <f>L548+L553</f>
        <v>958</v>
      </c>
      <c r="M547" s="399">
        <f t="shared" si="24"/>
        <v>97.755102040816325</v>
      </c>
    </row>
    <row r="548" spans="2:13" ht="39.6">
      <c r="B548" s="30" t="s">
        <v>167</v>
      </c>
      <c r="C548" s="31" t="s">
        <v>22</v>
      </c>
      <c r="D548" s="31" t="s">
        <v>20</v>
      </c>
      <c r="E548" s="31" t="s">
        <v>22</v>
      </c>
      <c r="F548" s="31" t="s">
        <v>20</v>
      </c>
      <c r="G548" s="31" t="s">
        <v>21</v>
      </c>
      <c r="H548" s="32" t="s">
        <v>20</v>
      </c>
      <c r="I548" s="50"/>
      <c r="J548" s="63" t="s">
        <v>180</v>
      </c>
      <c r="K548" s="399">
        <v>0</v>
      </c>
      <c r="L548" s="399">
        <v>0</v>
      </c>
      <c r="M548" s="399">
        <v>0</v>
      </c>
    </row>
    <row r="549" spans="2:13">
      <c r="B549" s="35" t="s">
        <v>167</v>
      </c>
      <c r="C549" s="36" t="s">
        <v>22</v>
      </c>
      <c r="D549" s="36" t="s">
        <v>20</v>
      </c>
      <c r="E549" s="36" t="s">
        <v>22</v>
      </c>
      <c r="F549" s="36" t="s">
        <v>23</v>
      </c>
      <c r="G549" s="36" t="s">
        <v>21</v>
      </c>
      <c r="H549" s="25" t="s">
        <v>20</v>
      </c>
      <c r="I549" s="43"/>
      <c r="J549" s="87" t="s">
        <v>24</v>
      </c>
      <c r="K549" s="400">
        <v>0</v>
      </c>
      <c r="L549" s="400">
        <v>0</v>
      </c>
      <c r="M549" s="401">
        <v>0</v>
      </c>
    </row>
    <row r="550" spans="2:13">
      <c r="B550" s="18" t="s">
        <v>167</v>
      </c>
      <c r="C550" s="19" t="s">
        <v>22</v>
      </c>
      <c r="D550" s="19" t="s">
        <v>20</v>
      </c>
      <c r="E550" s="19" t="s">
        <v>22</v>
      </c>
      <c r="F550" s="19" t="s">
        <v>23</v>
      </c>
      <c r="G550" s="19" t="s">
        <v>25</v>
      </c>
      <c r="H550" s="20" t="s">
        <v>26</v>
      </c>
      <c r="I550" s="21"/>
      <c r="J550" s="22" t="s">
        <v>181</v>
      </c>
      <c r="K550" s="401">
        <v>0</v>
      </c>
      <c r="L550" s="401">
        <v>0</v>
      </c>
      <c r="M550" s="401">
        <v>0</v>
      </c>
    </row>
    <row r="551" spans="2:13" ht="39.6">
      <c r="B551" s="18" t="s">
        <v>167</v>
      </c>
      <c r="C551" s="19" t="s">
        <v>22</v>
      </c>
      <c r="D551" s="19" t="s">
        <v>20</v>
      </c>
      <c r="E551" s="19" t="s">
        <v>22</v>
      </c>
      <c r="F551" s="19" t="s">
        <v>23</v>
      </c>
      <c r="G551" s="19" t="s">
        <v>25</v>
      </c>
      <c r="H551" s="20" t="s">
        <v>26</v>
      </c>
      <c r="I551" s="95" t="s">
        <v>214</v>
      </c>
      <c r="J551" s="14" t="s">
        <v>215</v>
      </c>
      <c r="K551" s="401">
        <v>0</v>
      </c>
      <c r="L551" s="401">
        <v>0</v>
      </c>
      <c r="M551" s="401">
        <v>0</v>
      </c>
    </row>
    <row r="552" spans="2:13">
      <c r="B552" s="18" t="s">
        <v>167</v>
      </c>
      <c r="C552" s="19" t="s">
        <v>22</v>
      </c>
      <c r="D552" s="19" t="s">
        <v>20</v>
      </c>
      <c r="E552" s="19" t="s">
        <v>22</v>
      </c>
      <c r="F552" s="19" t="s">
        <v>23</v>
      </c>
      <c r="G552" s="19" t="s">
        <v>25</v>
      </c>
      <c r="H552" s="20" t="s">
        <v>26</v>
      </c>
      <c r="I552" s="77" t="s">
        <v>203</v>
      </c>
      <c r="J552" s="78" t="s">
        <v>204</v>
      </c>
      <c r="K552" s="401">
        <v>0</v>
      </c>
      <c r="L552" s="401">
        <v>0</v>
      </c>
      <c r="M552" s="401">
        <v>0</v>
      </c>
    </row>
    <row r="553" spans="2:13" s="6" customFormat="1" ht="26.4">
      <c r="B553" s="30" t="s">
        <v>167</v>
      </c>
      <c r="C553" s="31" t="s">
        <v>22</v>
      </c>
      <c r="D553" s="31" t="s">
        <v>20</v>
      </c>
      <c r="E553" s="31" t="s">
        <v>40</v>
      </c>
      <c r="F553" s="31" t="s">
        <v>20</v>
      </c>
      <c r="G553" s="31" t="s">
        <v>21</v>
      </c>
      <c r="H553" s="32" t="s">
        <v>20</v>
      </c>
      <c r="I553" s="50"/>
      <c r="J553" s="63" t="s">
        <v>186</v>
      </c>
      <c r="K553" s="399">
        <f>K554</f>
        <v>980</v>
      </c>
      <c r="L553" s="399">
        <f>L554</f>
        <v>958</v>
      </c>
      <c r="M553" s="399">
        <f t="shared" si="24"/>
        <v>97.755102040816325</v>
      </c>
    </row>
    <row r="554" spans="2:13">
      <c r="B554" s="35" t="s">
        <v>167</v>
      </c>
      <c r="C554" s="36" t="s">
        <v>22</v>
      </c>
      <c r="D554" s="36" t="s">
        <v>20</v>
      </c>
      <c r="E554" s="36" t="s">
        <v>40</v>
      </c>
      <c r="F554" s="36" t="s">
        <v>23</v>
      </c>
      <c r="G554" s="36" t="s">
        <v>21</v>
      </c>
      <c r="H554" s="25" t="s">
        <v>20</v>
      </c>
      <c r="I554" s="43"/>
      <c r="J554" s="87" t="s">
        <v>24</v>
      </c>
      <c r="K554" s="400">
        <f>K555+K557+K559</f>
        <v>980</v>
      </c>
      <c r="L554" s="400">
        <f>L555+L557+L559</f>
        <v>958</v>
      </c>
      <c r="M554" s="400">
        <f t="shared" si="24"/>
        <v>97.755102040816325</v>
      </c>
    </row>
    <row r="555" spans="2:13" s="6" customFormat="1">
      <c r="B555" s="18" t="s">
        <v>167</v>
      </c>
      <c r="C555" s="19" t="s">
        <v>22</v>
      </c>
      <c r="D555" s="19" t="s">
        <v>20</v>
      </c>
      <c r="E555" s="19" t="s">
        <v>40</v>
      </c>
      <c r="F555" s="19" t="s">
        <v>23</v>
      </c>
      <c r="G555" s="19" t="s">
        <v>25</v>
      </c>
      <c r="H555" s="20" t="s">
        <v>26</v>
      </c>
      <c r="I555" s="21"/>
      <c r="J555" s="22" t="s">
        <v>182</v>
      </c>
      <c r="K555" s="401">
        <f t="shared" ref="K555:L555" si="26">K556</f>
        <v>259</v>
      </c>
      <c r="L555" s="401">
        <f t="shared" si="26"/>
        <v>258.39999999999998</v>
      </c>
      <c r="M555" s="401">
        <f t="shared" si="24"/>
        <v>99.768339768339757</v>
      </c>
    </row>
    <row r="556" spans="2:13" s="4" customFormat="1" ht="13.8">
      <c r="B556" s="18" t="s">
        <v>167</v>
      </c>
      <c r="C556" s="19" t="s">
        <v>22</v>
      </c>
      <c r="D556" s="19" t="s">
        <v>20</v>
      </c>
      <c r="E556" s="19" t="s">
        <v>40</v>
      </c>
      <c r="F556" s="19" t="s">
        <v>23</v>
      </c>
      <c r="G556" s="19" t="s">
        <v>25</v>
      </c>
      <c r="H556" s="20" t="s">
        <v>26</v>
      </c>
      <c r="I556" s="77" t="s">
        <v>203</v>
      </c>
      <c r="J556" s="78" t="s">
        <v>204</v>
      </c>
      <c r="K556" s="401">
        <v>259</v>
      </c>
      <c r="L556" s="401">
        <v>258.39999999999998</v>
      </c>
      <c r="M556" s="401">
        <f t="shared" si="24"/>
        <v>99.768339768339757</v>
      </c>
    </row>
    <row r="557" spans="2:13" ht="26.4">
      <c r="B557" s="18" t="s">
        <v>167</v>
      </c>
      <c r="C557" s="19" t="s">
        <v>22</v>
      </c>
      <c r="D557" s="19" t="s">
        <v>20</v>
      </c>
      <c r="E557" s="19" t="s">
        <v>40</v>
      </c>
      <c r="F557" s="19" t="s">
        <v>23</v>
      </c>
      <c r="G557" s="19" t="s">
        <v>27</v>
      </c>
      <c r="H557" s="20" t="s">
        <v>26</v>
      </c>
      <c r="I557" s="21"/>
      <c r="J557" s="22" t="s">
        <v>183</v>
      </c>
      <c r="K557" s="401">
        <f>K558</f>
        <v>75</v>
      </c>
      <c r="L557" s="401">
        <f>L558</f>
        <v>75</v>
      </c>
      <c r="M557" s="401">
        <f t="shared" si="24"/>
        <v>100</v>
      </c>
    </row>
    <row r="558" spans="2:13">
      <c r="B558" s="18" t="s">
        <v>167</v>
      </c>
      <c r="C558" s="19" t="s">
        <v>22</v>
      </c>
      <c r="D558" s="19" t="s">
        <v>20</v>
      </c>
      <c r="E558" s="19" t="s">
        <v>40</v>
      </c>
      <c r="F558" s="19" t="s">
        <v>23</v>
      </c>
      <c r="G558" s="19" t="s">
        <v>27</v>
      </c>
      <c r="H558" s="20" t="s">
        <v>26</v>
      </c>
      <c r="I558" s="77" t="s">
        <v>203</v>
      </c>
      <c r="J558" s="78" t="s">
        <v>204</v>
      </c>
      <c r="K558" s="401">
        <v>75</v>
      </c>
      <c r="L558" s="401">
        <v>75</v>
      </c>
      <c r="M558" s="401">
        <f t="shared" si="24"/>
        <v>100</v>
      </c>
    </row>
    <row r="559" spans="2:13" ht="26.4">
      <c r="B559" s="169" t="s">
        <v>167</v>
      </c>
      <c r="C559" s="59" t="s">
        <v>22</v>
      </c>
      <c r="D559" s="19" t="s">
        <v>20</v>
      </c>
      <c r="E559" s="59" t="s">
        <v>40</v>
      </c>
      <c r="F559" s="59" t="s">
        <v>23</v>
      </c>
      <c r="G559" s="59" t="s">
        <v>230</v>
      </c>
      <c r="H559" s="20" t="s">
        <v>26</v>
      </c>
      <c r="I559" s="38"/>
      <c r="J559" s="17" t="s">
        <v>249</v>
      </c>
      <c r="K559" s="401">
        <v>646</v>
      </c>
      <c r="L559" s="401">
        <v>624.6</v>
      </c>
      <c r="M559" s="401">
        <f t="shared" si="24"/>
        <v>96.687306501547994</v>
      </c>
    </row>
    <row r="560" spans="2:13">
      <c r="B560" s="169" t="s">
        <v>167</v>
      </c>
      <c r="C560" s="59" t="s">
        <v>22</v>
      </c>
      <c r="D560" s="19" t="s">
        <v>20</v>
      </c>
      <c r="E560" s="59" t="s">
        <v>40</v>
      </c>
      <c r="F560" s="59" t="s">
        <v>23</v>
      </c>
      <c r="G560" s="59" t="s">
        <v>230</v>
      </c>
      <c r="H560" s="20" t="s">
        <v>26</v>
      </c>
      <c r="I560" s="170" t="s">
        <v>216</v>
      </c>
      <c r="J560" s="40" t="s">
        <v>211</v>
      </c>
      <c r="K560" s="401">
        <v>646</v>
      </c>
      <c r="L560" s="401">
        <v>624.6</v>
      </c>
      <c r="M560" s="401">
        <f t="shared" si="24"/>
        <v>96.687306501547994</v>
      </c>
    </row>
    <row r="561" spans="2:13" ht="39.6">
      <c r="B561" s="212" t="s">
        <v>167</v>
      </c>
      <c r="C561" s="202" t="s">
        <v>23</v>
      </c>
      <c r="D561" s="202" t="s">
        <v>20</v>
      </c>
      <c r="E561" s="202" t="s">
        <v>20</v>
      </c>
      <c r="F561" s="202" t="s">
        <v>20</v>
      </c>
      <c r="G561" s="202" t="s">
        <v>21</v>
      </c>
      <c r="H561" s="203" t="s">
        <v>20</v>
      </c>
      <c r="I561" s="226"/>
      <c r="J561" s="318" t="s">
        <v>290</v>
      </c>
      <c r="K561" s="399">
        <f>K562</f>
        <v>26</v>
      </c>
      <c r="L561" s="399">
        <f>L562</f>
        <v>26</v>
      </c>
      <c r="M561" s="399">
        <f t="shared" si="24"/>
        <v>100</v>
      </c>
    </row>
    <row r="562" spans="2:13" s="4" customFormat="1" ht="26.4">
      <c r="B562" s="212" t="s">
        <v>167</v>
      </c>
      <c r="C562" s="202" t="s">
        <v>23</v>
      </c>
      <c r="D562" s="202" t="s">
        <v>20</v>
      </c>
      <c r="E562" s="202" t="s">
        <v>22</v>
      </c>
      <c r="F562" s="202" t="s">
        <v>20</v>
      </c>
      <c r="G562" s="202" t="s">
        <v>21</v>
      </c>
      <c r="H562" s="203" t="s">
        <v>20</v>
      </c>
      <c r="I562" s="226"/>
      <c r="J562" s="318" t="s">
        <v>184</v>
      </c>
      <c r="K562" s="399">
        <f t="shared" ref="K562:L563" si="27">K563</f>
        <v>26</v>
      </c>
      <c r="L562" s="399">
        <f t="shared" si="27"/>
        <v>26</v>
      </c>
      <c r="M562" s="399">
        <f t="shared" si="24"/>
        <v>100</v>
      </c>
    </row>
    <row r="563" spans="2:13">
      <c r="B563" s="238" t="s">
        <v>167</v>
      </c>
      <c r="C563" s="231" t="s">
        <v>23</v>
      </c>
      <c r="D563" s="231" t="s">
        <v>20</v>
      </c>
      <c r="E563" s="231" t="s">
        <v>22</v>
      </c>
      <c r="F563" s="231" t="s">
        <v>23</v>
      </c>
      <c r="G563" s="231" t="s">
        <v>21</v>
      </c>
      <c r="H563" s="198" t="s">
        <v>20</v>
      </c>
      <c r="I563" s="232"/>
      <c r="J563" s="225" t="s">
        <v>24</v>
      </c>
      <c r="K563" s="400">
        <f t="shared" si="27"/>
        <v>26</v>
      </c>
      <c r="L563" s="400">
        <f t="shared" si="27"/>
        <v>26</v>
      </c>
      <c r="M563" s="400">
        <f t="shared" si="24"/>
        <v>100</v>
      </c>
    </row>
    <row r="564" spans="2:13">
      <c r="B564" s="195" t="s">
        <v>167</v>
      </c>
      <c r="C564" s="188" t="s">
        <v>23</v>
      </c>
      <c r="D564" s="188" t="s">
        <v>20</v>
      </c>
      <c r="E564" s="188" t="s">
        <v>22</v>
      </c>
      <c r="F564" s="188" t="s">
        <v>23</v>
      </c>
      <c r="G564" s="188" t="s">
        <v>25</v>
      </c>
      <c r="H564" s="189" t="s">
        <v>26</v>
      </c>
      <c r="I564" s="222"/>
      <c r="J564" s="319" t="s">
        <v>185</v>
      </c>
      <c r="K564" s="401">
        <v>26</v>
      </c>
      <c r="L564" s="401">
        <v>26</v>
      </c>
      <c r="M564" s="401">
        <f t="shared" si="24"/>
        <v>100</v>
      </c>
    </row>
    <row r="565" spans="2:13">
      <c r="B565" s="195" t="s">
        <v>167</v>
      </c>
      <c r="C565" s="188" t="s">
        <v>23</v>
      </c>
      <c r="D565" s="188" t="s">
        <v>20</v>
      </c>
      <c r="E565" s="188" t="s">
        <v>22</v>
      </c>
      <c r="F565" s="188" t="s">
        <v>23</v>
      </c>
      <c r="G565" s="188" t="s">
        <v>25</v>
      </c>
      <c r="H565" s="189" t="s">
        <v>26</v>
      </c>
      <c r="I565" s="259" t="s">
        <v>203</v>
      </c>
      <c r="J565" s="298" t="s">
        <v>204</v>
      </c>
      <c r="K565" s="401">
        <v>26</v>
      </c>
      <c r="L565" s="401">
        <v>26</v>
      </c>
      <c r="M565" s="401">
        <f t="shared" si="24"/>
        <v>100</v>
      </c>
    </row>
    <row r="566" spans="2:13" s="4" customFormat="1" ht="52.8">
      <c r="B566" s="320" t="s">
        <v>167</v>
      </c>
      <c r="C566" s="202" t="s">
        <v>40</v>
      </c>
      <c r="D566" s="202" t="s">
        <v>20</v>
      </c>
      <c r="E566" s="202" t="s">
        <v>20</v>
      </c>
      <c r="F566" s="202" t="s">
        <v>20</v>
      </c>
      <c r="G566" s="202" t="s">
        <v>21</v>
      </c>
      <c r="H566" s="203" t="s">
        <v>20</v>
      </c>
      <c r="I566" s="226"/>
      <c r="J566" s="321" t="s">
        <v>187</v>
      </c>
      <c r="K566" s="428">
        <f>K567+K573+K577+K584+K590</f>
        <v>3668.6</v>
      </c>
      <c r="L566" s="428">
        <f>L567+L573+L577+L584+L590</f>
        <v>3668.5</v>
      </c>
      <c r="M566" s="399">
        <f t="shared" si="24"/>
        <v>99.997274164531433</v>
      </c>
    </row>
    <row r="567" spans="2:13" s="4" customFormat="1" ht="39.6">
      <c r="B567" s="320" t="s">
        <v>167</v>
      </c>
      <c r="C567" s="202" t="s">
        <v>40</v>
      </c>
      <c r="D567" s="202" t="s">
        <v>20</v>
      </c>
      <c r="E567" s="202" t="s">
        <v>22</v>
      </c>
      <c r="F567" s="202" t="s">
        <v>20</v>
      </c>
      <c r="G567" s="202" t="s">
        <v>21</v>
      </c>
      <c r="H567" s="203" t="s">
        <v>20</v>
      </c>
      <c r="I567" s="226"/>
      <c r="J567" s="321" t="s">
        <v>131</v>
      </c>
      <c r="K567" s="428">
        <f>K569+K572</f>
        <v>1247.8</v>
      </c>
      <c r="L567" s="428">
        <f>L569+L572</f>
        <v>1247.8</v>
      </c>
      <c r="M567" s="399">
        <f t="shared" si="24"/>
        <v>100</v>
      </c>
    </row>
    <row r="568" spans="2:13" s="4" customFormat="1" ht="14.4">
      <c r="B568" s="289" t="s">
        <v>167</v>
      </c>
      <c r="C568" s="231" t="s">
        <v>40</v>
      </c>
      <c r="D568" s="231" t="s">
        <v>20</v>
      </c>
      <c r="E568" s="231" t="s">
        <v>22</v>
      </c>
      <c r="F568" s="231" t="s">
        <v>23</v>
      </c>
      <c r="G568" s="231" t="s">
        <v>21</v>
      </c>
      <c r="H568" s="198" t="s">
        <v>20</v>
      </c>
      <c r="I568" s="286"/>
      <c r="J568" s="322" t="s">
        <v>24</v>
      </c>
      <c r="K568" s="429">
        <f>K569</f>
        <v>787.8</v>
      </c>
      <c r="L568" s="429">
        <f>L569</f>
        <v>787.8</v>
      </c>
      <c r="M568" s="400">
        <f t="shared" si="24"/>
        <v>100</v>
      </c>
    </row>
    <row r="569" spans="2:13" s="4" customFormat="1" ht="13.8">
      <c r="B569" s="292" t="s">
        <v>167</v>
      </c>
      <c r="C569" s="188" t="s">
        <v>40</v>
      </c>
      <c r="D569" s="188" t="s">
        <v>20</v>
      </c>
      <c r="E569" s="188" t="s">
        <v>22</v>
      </c>
      <c r="F569" s="188" t="s">
        <v>23</v>
      </c>
      <c r="G569" s="188" t="s">
        <v>25</v>
      </c>
      <c r="H569" s="189" t="s">
        <v>26</v>
      </c>
      <c r="I569" s="226"/>
      <c r="J569" s="323" t="s">
        <v>132</v>
      </c>
      <c r="K569" s="430">
        <f>K570</f>
        <v>787.8</v>
      </c>
      <c r="L569" s="430">
        <f>L570</f>
        <v>787.8</v>
      </c>
      <c r="M569" s="401">
        <f t="shared" si="24"/>
        <v>100</v>
      </c>
    </row>
    <row r="570" spans="2:13">
      <c r="B570" s="292" t="s">
        <v>167</v>
      </c>
      <c r="C570" s="188" t="s">
        <v>40</v>
      </c>
      <c r="D570" s="188" t="s">
        <v>20</v>
      </c>
      <c r="E570" s="188" t="s">
        <v>22</v>
      </c>
      <c r="F570" s="188" t="s">
        <v>23</v>
      </c>
      <c r="G570" s="188" t="s">
        <v>25</v>
      </c>
      <c r="H570" s="189" t="s">
        <v>26</v>
      </c>
      <c r="I570" s="207" t="s">
        <v>203</v>
      </c>
      <c r="J570" s="324" t="s">
        <v>204</v>
      </c>
      <c r="K570" s="430">
        <v>787.8</v>
      </c>
      <c r="L570" s="430">
        <v>787.8</v>
      </c>
      <c r="M570" s="401">
        <f t="shared" si="24"/>
        <v>100</v>
      </c>
    </row>
    <row r="571" spans="2:13">
      <c r="B571" s="292" t="s">
        <v>167</v>
      </c>
      <c r="C571" s="188" t="s">
        <v>40</v>
      </c>
      <c r="D571" s="188" t="s">
        <v>20</v>
      </c>
      <c r="E571" s="188" t="s">
        <v>22</v>
      </c>
      <c r="F571" s="188" t="s">
        <v>23</v>
      </c>
      <c r="G571" s="188" t="s">
        <v>27</v>
      </c>
      <c r="H571" s="189" t="s">
        <v>26</v>
      </c>
      <c r="I571" s="214"/>
      <c r="J571" s="325" t="s">
        <v>363</v>
      </c>
      <c r="K571" s="430">
        <v>460</v>
      </c>
      <c r="L571" s="430">
        <v>460</v>
      </c>
      <c r="M571" s="401">
        <f t="shared" si="24"/>
        <v>100</v>
      </c>
    </row>
    <row r="572" spans="2:13">
      <c r="B572" s="292" t="s">
        <v>167</v>
      </c>
      <c r="C572" s="188" t="s">
        <v>40</v>
      </c>
      <c r="D572" s="188" t="s">
        <v>20</v>
      </c>
      <c r="E572" s="188" t="s">
        <v>22</v>
      </c>
      <c r="F572" s="188" t="s">
        <v>23</v>
      </c>
      <c r="G572" s="188" t="s">
        <v>27</v>
      </c>
      <c r="H572" s="189" t="s">
        <v>26</v>
      </c>
      <c r="I572" s="259" t="s">
        <v>203</v>
      </c>
      <c r="J572" s="324" t="s">
        <v>204</v>
      </c>
      <c r="K572" s="430">
        <v>460</v>
      </c>
      <c r="L572" s="430">
        <v>460</v>
      </c>
      <c r="M572" s="401">
        <f t="shared" si="24"/>
        <v>100</v>
      </c>
    </row>
    <row r="573" spans="2:13" ht="39.6">
      <c r="B573" s="320" t="s">
        <v>167</v>
      </c>
      <c r="C573" s="202" t="s">
        <v>40</v>
      </c>
      <c r="D573" s="202" t="s">
        <v>20</v>
      </c>
      <c r="E573" s="202" t="s">
        <v>23</v>
      </c>
      <c r="F573" s="202" t="s">
        <v>20</v>
      </c>
      <c r="G573" s="202" t="s">
        <v>21</v>
      </c>
      <c r="H573" s="203" t="s">
        <v>20</v>
      </c>
      <c r="I573" s="226"/>
      <c r="J573" s="321" t="s">
        <v>133</v>
      </c>
      <c r="K573" s="428">
        <f>K574</f>
        <v>0</v>
      </c>
      <c r="L573" s="428">
        <f>L574</f>
        <v>0</v>
      </c>
      <c r="M573" s="399">
        <v>0</v>
      </c>
    </row>
    <row r="574" spans="2:13">
      <c r="B574" s="289" t="s">
        <v>167</v>
      </c>
      <c r="C574" s="231" t="s">
        <v>40</v>
      </c>
      <c r="D574" s="231" t="s">
        <v>20</v>
      </c>
      <c r="E574" s="231" t="s">
        <v>23</v>
      </c>
      <c r="F574" s="231" t="s">
        <v>23</v>
      </c>
      <c r="G574" s="231" t="s">
        <v>21</v>
      </c>
      <c r="H574" s="198" t="s">
        <v>20</v>
      </c>
      <c r="I574" s="232"/>
      <c r="J574" s="322" t="s">
        <v>24</v>
      </c>
      <c r="K574" s="429">
        <v>0</v>
      </c>
      <c r="L574" s="429">
        <v>0</v>
      </c>
      <c r="M574" s="400">
        <v>0</v>
      </c>
    </row>
    <row r="575" spans="2:13" s="6" customFormat="1">
      <c r="B575" s="292" t="s">
        <v>167</v>
      </c>
      <c r="C575" s="188" t="s">
        <v>40</v>
      </c>
      <c r="D575" s="188" t="s">
        <v>20</v>
      </c>
      <c r="E575" s="188" t="s">
        <v>23</v>
      </c>
      <c r="F575" s="188" t="s">
        <v>23</v>
      </c>
      <c r="G575" s="188" t="s">
        <v>25</v>
      </c>
      <c r="H575" s="189" t="s">
        <v>26</v>
      </c>
      <c r="I575" s="222"/>
      <c r="J575" s="323" t="s">
        <v>134</v>
      </c>
      <c r="K575" s="430">
        <v>0</v>
      </c>
      <c r="L575" s="430">
        <v>0</v>
      </c>
      <c r="M575" s="401">
        <v>0</v>
      </c>
    </row>
    <row r="576" spans="2:13">
      <c r="B576" s="292" t="s">
        <v>167</v>
      </c>
      <c r="C576" s="188" t="s">
        <v>40</v>
      </c>
      <c r="D576" s="188" t="s">
        <v>20</v>
      </c>
      <c r="E576" s="188" t="s">
        <v>23</v>
      </c>
      <c r="F576" s="188" t="s">
        <v>23</v>
      </c>
      <c r="G576" s="188" t="s">
        <v>25</v>
      </c>
      <c r="H576" s="189" t="s">
        <v>26</v>
      </c>
      <c r="I576" s="207" t="s">
        <v>203</v>
      </c>
      <c r="J576" s="324" t="s">
        <v>204</v>
      </c>
      <c r="K576" s="430">
        <v>0</v>
      </c>
      <c r="L576" s="430">
        <v>0</v>
      </c>
      <c r="M576" s="401">
        <v>0</v>
      </c>
    </row>
    <row r="577" spans="2:13" ht="26.4">
      <c r="B577" s="320" t="s">
        <v>167</v>
      </c>
      <c r="C577" s="202" t="s">
        <v>40</v>
      </c>
      <c r="D577" s="202" t="s">
        <v>20</v>
      </c>
      <c r="E577" s="202" t="s">
        <v>40</v>
      </c>
      <c r="F577" s="202" t="s">
        <v>20</v>
      </c>
      <c r="G577" s="202" t="s">
        <v>21</v>
      </c>
      <c r="H577" s="203" t="s">
        <v>20</v>
      </c>
      <c r="I577" s="326"/>
      <c r="J577" s="327" t="s">
        <v>188</v>
      </c>
      <c r="K577" s="399">
        <f>K578+K581</f>
        <v>1056.0999999999999</v>
      </c>
      <c r="L577" s="399">
        <f>L578+L581</f>
        <v>1056.0999999999999</v>
      </c>
      <c r="M577" s="399">
        <f t="shared" ref="M577:M638" si="28">L577/K577*100</f>
        <v>100</v>
      </c>
    </row>
    <row r="578" spans="2:13" ht="26.4">
      <c r="B578" s="289" t="s">
        <v>167</v>
      </c>
      <c r="C578" s="231" t="s">
        <v>40</v>
      </c>
      <c r="D578" s="231" t="s">
        <v>20</v>
      </c>
      <c r="E578" s="231" t="s">
        <v>40</v>
      </c>
      <c r="F578" s="231" t="s">
        <v>22</v>
      </c>
      <c r="G578" s="231" t="s">
        <v>21</v>
      </c>
      <c r="H578" s="198" t="s">
        <v>20</v>
      </c>
      <c r="I578" s="290"/>
      <c r="J578" s="291" t="s">
        <v>31</v>
      </c>
      <c r="K578" s="429">
        <f>K579</f>
        <v>456.1</v>
      </c>
      <c r="L578" s="429">
        <f>L579</f>
        <v>456.1</v>
      </c>
      <c r="M578" s="400">
        <f t="shared" si="28"/>
        <v>100</v>
      </c>
    </row>
    <row r="579" spans="2:13">
      <c r="B579" s="292" t="s">
        <v>167</v>
      </c>
      <c r="C579" s="188" t="s">
        <v>40</v>
      </c>
      <c r="D579" s="188" t="s">
        <v>20</v>
      </c>
      <c r="E579" s="188" t="s">
        <v>40</v>
      </c>
      <c r="F579" s="188" t="s">
        <v>22</v>
      </c>
      <c r="G579" s="188" t="s">
        <v>126</v>
      </c>
      <c r="H579" s="189" t="s">
        <v>20</v>
      </c>
      <c r="I579" s="293"/>
      <c r="J579" s="294" t="s">
        <v>343</v>
      </c>
      <c r="K579" s="430">
        <f>K580</f>
        <v>456.1</v>
      </c>
      <c r="L579" s="430">
        <f>L580</f>
        <v>456.1</v>
      </c>
      <c r="M579" s="401">
        <f t="shared" si="28"/>
        <v>100</v>
      </c>
    </row>
    <row r="580" spans="2:13" ht="26.4">
      <c r="B580" s="292" t="s">
        <v>167</v>
      </c>
      <c r="C580" s="188" t="s">
        <v>40</v>
      </c>
      <c r="D580" s="188" t="s">
        <v>20</v>
      </c>
      <c r="E580" s="188" t="s">
        <v>40</v>
      </c>
      <c r="F580" s="188" t="s">
        <v>22</v>
      </c>
      <c r="G580" s="188" t="s">
        <v>126</v>
      </c>
      <c r="H580" s="189" t="s">
        <v>20</v>
      </c>
      <c r="I580" s="293" t="s">
        <v>206</v>
      </c>
      <c r="J580" s="237" t="s">
        <v>207</v>
      </c>
      <c r="K580" s="430">
        <v>456.1</v>
      </c>
      <c r="L580" s="430">
        <v>456.1</v>
      </c>
      <c r="M580" s="401">
        <f t="shared" si="28"/>
        <v>100</v>
      </c>
    </row>
    <row r="581" spans="2:13" ht="26.4">
      <c r="B581" s="292" t="s">
        <v>167</v>
      </c>
      <c r="C581" s="188" t="s">
        <v>40</v>
      </c>
      <c r="D581" s="188" t="s">
        <v>20</v>
      </c>
      <c r="E581" s="188" t="s">
        <v>40</v>
      </c>
      <c r="F581" s="188" t="s">
        <v>45</v>
      </c>
      <c r="G581" s="188" t="s">
        <v>21</v>
      </c>
      <c r="H581" s="189" t="s">
        <v>20</v>
      </c>
      <c r="I581" s="328"/>
      <c r="J581" s="329" t="s">
        <v>46</v>
      </c>
      <c r="K581" s="400">
        <v>600</v>
      </c>
      <c r="L581" s="400">
        <v>600</v>
      </c>
      <c r="M581" s="400">
        <f t="shared" si="28"/>
        <v>100</v>
      </c>
    </row>
    <row r="582" spans="2:13" ht="39.6">
      <c r="B582" s="292" t="s">
        <v>167</v>
      </c>
      <c r="C582" s="188" t="s">
        <v>40</v>
      </c>
      <c r="D582" s="188" t="s">
        <v>20</v>
      </c>
      <c r="E582" s="188" t="s">
        <v>40</v>
      </c>
      <c r="F582" s="188" t="s">
        <v>45</v>
      </c>
      <c r="G582" s="188" t="s">
        <v>126</v>
      </c>
      <c r="H582" s="189" t="s">
        <v>64</v>
      </c>
      <c r="I582" s="330"/>
      <c r="J582" s="331" t="s">
        <v>135</v>
      </c>
      <c r="K582" s="401">
        <v>600</v>
      </c>
      <c r="L582" s="401">
        <v>600</v>
      </c>
      <c r="M582" s="401">
        <f t="shared" si="28"/>
        <v>100</v>
      </c>
    </row>
    <row r="583" spans="2:13" ht="26.4">
      <c r="B583" s="292" t="s">
        <v>167</v>
      </c>
      <c r="C583" s="235" t="s">
        <v>40</v>
      </c>
      <c r="D583" s="235" t="s">
        <v>20</v>
      </c>
      <c r="E583" s="235" t="s">
        <v>40</v>
      </c>
      <c r="F583" s="235" t="s">
        <v>45</v>
      </c>
      <c r="G583" s="235" t="s">
        <v>126</v>
      </c>
      <c r="H583" s="189" t="s">
        <v>64</v>
      </c>
      <c r="I583" s="193" t="s">
        <v>206</v>
      </c>
      <c r="J583" s="237" t="s">
        <v>207</v>
      </c>
      <c r="K583" s="401">
        <v>600</v>
      </c>
      <c r="L583" s="401">
        <v>600</v>
      </c>
      <c r="M583" s="401">
        <f t="shared" si="28"/>
        <v>100</v>
      </c>
    </row>
    <row r="584" spans="2:13">
      <c r="B584" s="320" t="s">
        <v>167</v>
      </c>
      <c r="C584" s="202" t="s">
        <v>40</v>
      </c>
      <c r="D584" s="202" t="s">
        <v>20</v>
      </c>
      <c r="E584" s="202" t="s">
        <v>42</v>
      </c>
      <c r="F584" s="202" t="s">
        <v>20</v>
      </c>
      <c r="G584" s="202" t="s">
        <v>21</v>
      </c>
      <c r="H584" s="203" t="s">
        <v>20</v>
      </c>
      <c r="I584" s="222"/>
      <c r="J584" s="321" t="s">
        <v>137</v>
      </c>
      <c r="K584" s="428">
        <f t="shared" ref="K584:L584" si="29">K585</f>
        <v>1359.4</v>
      </c>
      <c r="L584" s="428">
        <f t="shared" si="29"/>
        <v>1359.3</v>
      </c>
      <c r="M584" s="399">
        <f t="shared" si="28"/>
        <v>99.992643813447103</v>
      </c>
    </row>
    <row r="585" spans="2:13" s="1" customFormat="1">
      <c r="B585" s="289" t="s">
        <v>167</v>
      </c>
      <c r="C585" s="231" t="s">
        <v>40</v>
      </c>
      <c r="D585" s="231" t="s">
        <v>20</v>
      </c>
      <c r="E585" s="231" t="s">
        <v>42</v>
      </c>
      <c r="F585" s="231" t="s">
        <v>23</v>
      </c>
      <c r="G585" s="231" t="s">
        <v>21</v>
      </c>
      <c r="H585" s="198" t="s">
        <v>20</v>
      </c>
      <c r="I585" s="332"/>
      <c r="J585" s="322" t="s">
        <v>24</v>
      </c>
      <c r="K585" s="429">
        <f>K586+K588</f>
        <v>1359.4</v>
      </c>
      <c r="L585" s="429">
        <f>L586+L588</f>
        <v>1359.3</v>
      </c>
      <c r="M585" s="400">
        <f t="shared" si="28"/>
        <v>99.992643813447103</v>
      </c>
    </row>
    <row r="586" spans="2:13" s="1" customFormat="1">
      <c r="B586" s="292" t="s">
        <v>167</v>
      </c>
      <c r="C586" s="188" t="s">
        <v>40</v>
      </c>
      <c r="D586" s="188" t="s">
        <v>20</v>
      </c>
      <c r="E586" s="188" t="s">
        <v>42</v>
      </c>
      <c r="F586" s="188" t="s">
        <v>23</v>
      </c>
      <c r="G586" s="188" t="s">
        <v>25</v>
      </c>
      <c r="H586" s="189" t="s">
        <v>26</v>
      </c>
      <c r="I586" s="226"/>
      <c r="J586" s="323" t="s">
        <v>136</v>
      </c>
      <c r="K586" s="430">
        <v>1179.4000000000001</v>
      </c>
      <c r="L586" s="430">
        <v>1179.3</v>
      </c>
      <c r="M586" s="401">
        <f t="shared" si="28"/>
        <v>99.991521112430036</v>
      </c>
    </row>
    <row r="587" spans="2:13" s="6" customFormat="1">
      <c r="B587" s="292" t="s">
        <v>167</v>
      </c>
      <c r="C587" s="188" t="s">
        <v>40</v>
      </c>
      <c r="D587" s="188" t="s">
        <v>20</v>
      </c>
      <c r="E587" s="188" t="s">
        <v>42</v>
      </c>
      <c r="F587" s="188" t="s">
        <v>23</v>
      </c>
      <c r="G587" s="188" t="s">
        <v>25</v>
      </c>
      <c r="H587" s="189" t="s">
        <v>26</v>
      </c>
      <c r="I587" s="207" t="s">
        <v>203</v>
      </c>
      <c r="J587" s="324" t="s">
        <v>204</v>
      </c>
      <c r="K587" s="401">
        <v>1179.4000000000001</v>
      </c>
      <c r="L587" s="401">
        <v>1179.3</v>
      </c>
      <c r="M587" s="401">
        <f t="shared" si="28"/>
        <v>99.991521112430036</v>
      </c>
    </row>
    <row r="588" spans="2:13" s="6" customFormat="1" ht="26.4">
      <c r="B588" s="292" t="s">
        <v>167</v>
      </c>
      <c r="C588" s="188" t="s">
        <v>40</v>
      </c>
      <c r="D588" s="188" t="s">
        <v>20</v>
      </c>
      <c r="E588" s="188" t="s">
        <v>42</v>
      </c>
      <c r="F588" s="188" t="s">
        <v>23</v>
      </c>
      <c r="G588" s="188" t="s">
        <v>27</v>
      </c>
      <c r="H588" s="189" t="s">
        <v>26</v>
      </c>
      <c r="I588" s="226"/>
      <c r="J588" s="323" t="s">
        <v>250</v>
      </c>
      <c r="K588" s="401">
        <v>180</v>
      </c>
      <c r="L588" s="401">
        <v>180</v>
      </c>
      <c r="M588" s="401">
        <f t="shared" si="28"/>
        <v>100</v>
      </c>
    </row>
    <row r="589" spans="2:13" s="6" customFormat="1">
      <c r="B589" s="292" t="s">
        <v>167</v>
      </c>
      <c r="C589" s="188" t="s">
        <v>40</v>
      </c>
      <c r="D589" s="188" t="s">
        <v>20</v>
      </c>
      <c r="E589" s="188" t="s">
        <v>42</v>
      </c>
      <c r="F589" s="188" t="s">
        <v>23</v>
      </c>
      <c r="G589" s="188" t="s">
        <v>27</v>
      </c>
      <c r="H589" s="189" t="s">
        <v>26</v>
      </c>
      <c r="I589" s="207" t="s">
        <v>203</v>
      </c>
      <c r="J589" s="324" t="s">
        <v>204</v>
      </c>
      <c r="K589" s="401">
        <v>180</v>
      </c>
      <c r="L589" s="401">
        <v>180</v>
      </c>
      <c r="M589" s="401">
        <f t="shared" si="28"/>
        <v>100</v>
      </c>
    </row>
    <row r="590" spans="2:13" s="6" customFormat="1" ht="39.6">
      <c r="B590" s="320" t="s">
        <v>167</v>
      </c>
      <c r="C590" s="202" t="s">
        <v>40</v>
      </c>
      <c r="D590" s="202" t="s">
        <v>20</v>
      </c>
      <c r="E590" s="202" t="s">
        <v>43</v>
      </c>
      <c r="F590" s="202" t="s">
        <v>20</v>
      </c>
      <c r="G590" s="202" t="s">
        <v>21</v>
      </c>
      <c r="H590" s="203" t="s">
        <v>20</v>
      </c>
      <c r="I590" s="226"/>
      <c r="J590" s="321" t="s">
        <v>251</v>
      </c>
      <c r="K590" s="399">
        <f t="shared" ref="K590:L592" si="30">K591</f>
        <v>5.3</v>
      </c>
      <c r="L590" s="399">
        <f t="shared" si="30"/>
        <v>5.3</v>
      </c>
      <c r="M590" s="399">
        <f t="shared" si="28"/>
        <v>100</v>
      </c>
    </row>
    <row r="591" spans="2:13" s="6" customFormat="1">
      <c r="B591" s="289" t="s">
        <v>167</v>
      </c>
      <c r="C591" s="231" t="s">
        <v>40</v>
      </c>
      <c r="D591" s="231" t="s">
        <v>20</v>
      </c>
      <c r="E591" s="231" t="s">
        <v>43</v>
      </c>
      <c r="F591" s="231" t="s">
        <v>23</v>
      </c>
      <c r="G591" s="231" t="s">
        <v>21</v>
      </c>
      <c r="H591" s="198" t="s">
        <v>20</v>
      </c>
      <c r="I591" s="232"/>
      <c r="J591" s="322" t="s">
        <v>24</v>
      </c>
      <c r="K591" s="400">
        <f t="shared" si="30"/>
        <v>5.3</v>
      </c>
      <c r="L591" s="400">
        <f t="shared" si="30"/>
        <v>5.3</v>
      </c>
      <c r="M591" s="400">
        <f t="shared" si="28"/>
        <v>100</v>
      </c>
    </row>
    <row r="592" spans="2:13" s="6" customFormat="1">
      <c r="B592" s="292" t="s">
        <v>167</v>
      </c>
      <c r="C592" s="188" t="s">
        <v>40</v>
      </c>
      <c r="D592" s="188" t="s">
        <v>20</v>
      </c>
      <c r="E592" s="188" t="s">
        <v>43</v>
      </c>
      <c r="F592" s="188" t="s">
        <v>23</v>
      </c>
      <c r="G592" s="188" t="s">
        <v>25</v>
      </c>
      <c r="H592" s="189" t="s">
        <v>26</v>
      </c>
      <c r="I592" s="222"/>
      <c r="J592" s="333" t="s">
        <v>255</v>
      </c>
      <c r="K592" s="401">
        <f t="shared" si="30"/>
        <v>5.3</v>
      </c>
      <c r="L592" s="401">
        <f t="shared" si="30"/>
        <v>5.3</v>
      </c>
      <c r="M592" s="401">
        <f t="shared" si="28"/>
        <v>100</v>
      </c>
    </row>
    <row r="593" spans="2:13" s="6" customFormat="1">
      <c r="B593" s="292" t="s">
        <v>167</v>
      </c>
      <c r="C593" s="188" t="s">
        <v>40</v>
      </c>
      <c r="D593" s="188" t="s">
        <v>20</v>
      </c>
      <c r="E593" s="188" t="s">
        <v>43</v>
      </c>
      <c r="F593" s="188" t="s">
        <v>23</v>
      </c>
      <c r="G593" s="188" t="s">
        <v>25</v>
      </c>
      <c r="H593" s="189" t="s">
        <v>26</v>
      </c>
      <c r="I593" s="207" t="s">
        <v>203</v>
      </c>
      <c r="J593" s="324" t="s">
        <v>204</v>
      </c>
      <c r="K593" s="401">
        <v>5.3</v>
      </c>
      <c r="L593" s="401">
        <v>5.3</v>
      </c>
      <c r="M593" s="401">
        <f t="shared" si="28"/>
        <v>100</v>
      </c>
    </row>
    <row r="594" spans="2:13">
      <c r="B594" s="212" t="s">
        <v>167</v>
      </c>
      <c r="C594" s="202" t="s">
        <v>49</v>
      </c>
      <c r="D594" s="202" t="s">
        <v>20</v>
      </c>
      <c r="E594" s="202" t="s">
        <v>20</v>
      </c>
      <c r="F594" s="202" t="s">
        <v>20</v>
      </c>
      <c r="G594" s="202" t="s">
        <v>21</v>
      </c>
      <c r="H594" s="203" t="s">
        <v>20</v>
      </c>
      <c r="I594" s="226"/>
      <c r="J594" s="318" t="s">
        <v>13</v>
      </c>
      <c r="K594" s="399">
        <f>K595+K602+K612</f>
        <v>44038.399999999994</v>
      </c>
      <c r="L594" s="399">
        <f>L595+L602+L612</f>
        <v>43115.100000000006</v>
      </c>
      <c r="M594" s="399">
        <f t="shared" si="28"/>
        <v>97.903420651068188</v>
      </c>
    </row>
    <row r="595" spans="2:13" ht="26.4">
      <c r="B595" s="334" t="s">
        <v>167</v>
      </c>
      <c r="C595" s="335" t="s">
        <v>49</v>
      </c>
      <c r="D595" s="335" t="s">
        <v>20</v>
      </c>
      <c r="E595" s="335" t="s">
        <v>20</v>
      </c>
      <c r="F595" s="335" t="s">
        <v>22</v>
      </c>
      <c r="G595" s="231" t="s">
        <v>21</v>
      </c>
      <c r="H595" s="198" t="s">
        <v>20</v>
      </c>
      <c r="I595" s="295"/>
      <c r="J595" s="336" t="s">
        <v>31</v>
      </c>
      <c r="K595" s="400">
        <f>K596+K599</f>
        <v>920.59999999999991</v>
      </c>
      <c r="L595" s="400">
        <f>L596+L599</f>
        <v>916.8</v>
      </c>
      <c r="M595" s="400">
        <f t="shared" si="28"/>
        <v>99.587225722354987</v>
      </c>
    </row>
    <row r="596" spans="2:13" s="4" customFormat="1" ht="13.8">
      <c r="B596" s="337" t="s">
        <v>167</v>
      </c>
      <c r="C596" s="338" t="s">
        <v>49</v>
      </c>
      <c r="D596" s="338" t="s">
        <v>20</v>
      </c>
      <c r="E596" s="338" t="s">
        <v>20</v>
      </c>
      <c r="F596" s="338" t="s">
        <v>22</v>
      </c>
      <c r="G596" s="338" t="s">
        <v>92</v>
      </c>
      <c r="H596" s="339" t="s">
        <v>20</v>
      </c>
      <c r="I596" s="340"/>
      <c r="J596" s="341" t="s">
        <v>191</v>
      </c>
      <c r="K596" s="401">
        <f>K597+K598</f>
        <v>656.59999999999991</v>
      </c>
      <c r="L596" s="401">
        <f>L597+L598</f>
        <v>656.59999999999991</v>
      </c>
      <c r="M596" s="401">
        <f t="shared" si="28"/>
        <v>100</v>
      </c>
    </row>
    <row r="597" spans="2:13" s="4" customFormat="1" ht="39.6">
      <c r="B597" s="342" t="s">
        <v>167</v>
      </c>
      <c r="C597" s="338" t="s">
        <v>49</v>
      </c>
      <c r="D597" s="338" t="s">
        <v>20</v>
      </c>
      <c r="E597" s="338" t="s">
        <v>20</v>
      </c>
      <c r="F597" s="338" t="s">
        <v>22</v>
      </c>
      <c r="G597" s="338" t="s">
        <v>92</v>
      </c>
      <c r="H597" s="339" t="s">
        <v>20</v>
      </c>
      <c r="I597" s="343" t="s">
        <v>214</v>
      </c>
      <c r="J597" s="324" t="s">
        <v>215</v>
      </c>
      <c r="K597" s="401">
        <v>604.79999999999995</v>
      </c>
      <c r="L597" s="401">
        <v>604.79999999999995</v>
      </c>
      <c r="M597" s="401">
        <f t="shared" si="28"/>
        <v>100</v>
      </c>
    </row>
    <row r="598" spans="2:13" s="4" customFormat="1" ht="13.8">
      <c r="B598" s="342" t="s">
        <v>167</v>
      </c>
      <c r="C598" s="338" t="s">
        <v>49</v>
      </c>
      <c r="D598" s="338" t="s">
        <v>20</v>
      </c>
      <c r="E598" s="338" t="s">
        <v>20</v>
      </c>
      <c r="F598" s="338" t="s">
        <v>22</v>
      </c>
      <c r="G598" s="338" t="s">
        <v>92</v>
      </c>
      <c r="H598" s="339" t="s">
        <v>20</v>
      </c>
      <c r="I598" s="207" t="s">
        <v>203</v>
      </c>
      <c r="J598" s="324" t="s">
        <v>204</v>
      </c>
      <c r="K598" s="401">
        <v>51.8</v>
      </c>
      <c r="L598" s="401">
        <v>51.8</v>
      </c>
      <c r="M598" s="401">
        <f t="shared" si="28"/>
        <v>100</v>
      </c>
    </row>
    <row r="599" spans="2:13" s="3" customFormat="1" ht="13.8">
      <c r="B599" s="337" t="s">
        <v>167</v>
      </c>
      <c r="C599" s="338" t="s">
        <v>49</v>
      </c>
      <c r="D599" s="338" t="s">
        <v>20</v>
      </c>
      <c r="E599" s="338" t="s">
        <v>20</v>
      </c>
      <c r="F599" s="338" t="s">
        <v>22</v>
      </c>
      <c r="G599" s="338" t="s">
        <v>91</v>
      </c>
      <c r="H599" s="339" t="s">
        <v>20</v>
      </c>
      <c r="I599" s="340"/>
      <c r="J599" s="341" t="s">
        <v>291</v>
      </c>
      <c r="K599" s="401">
        <v>264</v>
      </c>
      <c r="L599" s="401">
        <f>L600+L601</f>
        <v>260.20000000000005</v>
      </c>
      <c r="M599" s="401">
        <f t="shared" si="28"/>
        <v>98.560606060606077</v>
      </c>
    </row>
    <row r="600" spans="2:13" s="3" customFormat="1" ht="39.6">
      <c r="B600" s="337" t="s">
        <v>167</v>
      </c>
      <c r="C600" s="338" t="s">
        <v>49</v>
      </c>
      <c r="D600" s="338" t="s">
        <v>20</v>
      </c>
      <c r="E600" s="338" t="s">
        <v>20</v>
      </c>
      <c r="F600" s="338" t="s">
        <v>22</v>
      </c>
      <c r="G600" s="338" t="s">
        <v>91</v>
      </c>
      <c r="H600" s="339" t="s">
        <v>20</v>
      </c>
      <c r="I600" s="343" t="s">
        <v>214</v>
      </c>
      <c r="J600" s="344" t="s">
        <v>215</v>
      </c>
      <c r="K600" s="401">
        <v>131.1</v>
      </c>
      <c r="L600" s="401">
        <v>129.80000000000001</v>
      </c>
      <c r="M600" s="401">
        <f t="shared" si="28"/>
        <v>99.00839054157133</v>
      </c>
    </row>
    <row r="601" spans="2:13" s="3" customFormat="1" ht="13.8">
      <c r="B601" s="337" t="s">
        <v>167</v>
      </c>
      <c r="C601" s="338" t="s">
        <v>49</v>
      </c>
      <c r="D601" s="338" t="s">
        <v>20</v>
      </c>
      <c r="E601" s="338" t="s">
        <v>20</v>
      </c>
      <c r="F601" s="338" t="s">
        <v>22</v>
      </c>
      <c r="G601" s="338" t="s">
        <v>91</v>
      </c>
      <c r="H601" s="339" t="s">
        <v>20</v>
      </c>
      <c r="I601" s="343" t="s">
        <v>203</v>
      </c>
      <c r="J601" s="344" t="s">
        <v>204</v>
      </c>
      <c r="K601" s="401">
        <v>132.9</v>
      </c>
      <c r="L601" s="401">
        <v>130.4</v>
      </c>
      <c r="M601" s="401">
        <f t="shared" si="28"/>
        <v>98.118886380737393</v>
      </c>
    </row>
    <row r="602" spans="2:13" s="4" customFormat="1" ht="13.8">
      <c r="B602" s="334" t="s">
        <v>167</v>
      </c>
      <c r="C602" s="335" t="s">
        <v>49</v>
      </c>
      <c r="D602" s="335" t="s">
        <v>20</v>
      </c>
      <c r="E602" s="335" t="s">
        <v>20</v>
      </c>
      <c r="F602" s="335" t="s">
        <v>23</v>
      </c>
      <c r="G602" s="231" t="s">
        <v>21</v>
      </c>
      <c r="H602" s="198" t="s">
        <v>20</v>
      </c>
      <c r="I602" s="345"/>
      <c r="J602" s="322" t="s">
        <v>24</v>
      </c>
      <c r="K602" s="400">
        <f>K603+K605+K609</f>
        <v>40281.699999999997</v>
      </c>
      <c r="L602" s="400">
        <f>L603+L605+L609</f>
        <v>39390.800000000003</v>
      </c>
      <c r="M602" s="400">
        <f t="shared" si="28"/>
        <v>97.788325716144058</v>
      </c>
    </row>
    <row r="603" spans="2:13" s="6" customFormat="1" ht="26.4">
      <c r="B603" s="337" t="s">
        <v>167</v>
      </c>
      <c r="C603" s="338" t="s">
        <v>49</v>
      </c>
      <c r="D603" s="338" t="s">
        <v>20</v>
      </c>
      <c r="E603" s="338" t="s">
        <v>20</v>
      </c>
      <c r="F603" s="338" t="s">
        <v>23</v>
      </c>
      <c r="G603" s="188" t="s">
        <v>25</v>
      </c>
      <c r="H603" s="189" t="s">
        <v>20</v>
      </c>
      <c r="I603" s="222"/>
      <c r="J603" s="243" t="s">
        <v>189</v>
      </c>
      <c r="K603" s="401">
        <f>K604</f>
        <v>2306.1</v>
      </c>
      <c r="L603" s="401">
        <f>L604</f>
        <v>2246.6</v>
      </c>
      <c r="M603" s="401">
        <f t="shared" si="28"/>
        <v>97.419886388274577</v>
      </c>
    </row>
    <row r="604" spans="2:13" ht="39.6">
      <c r="B604" s="337" t="s">
        <v>167</v>
      </c>
      <c r="C604" s="338" t="s">
        <v>49</v>
      </c>
      <c r="D604" s="338" t="s">
        <v>20</v>
      </c>
      <c r="E604" s="338" t="s">
        <v>20</v>
      </c>
      <c r="F604" s="338" t="s">
        <v>23</v>
      </c>
      <c r="G604" s="188" t="s">
        <v>25</v>
      </c>
      <c r="H604" s="189" t="s">
        <v>20</v>
      </c>
      <c r="I604" s="343" t="s">
        <v>214</v>
      </c>
      <c r="J604" s="344" t="s">
        <v>215</v>
      </c>
      <c r="K604" s="401">
        <v>2306.1</v>
      </c>
      <c r="L604" s="401">
        <v>2246.6</v>
      </c>
      <c r="M604" s="401">
        <f t="shared" si="28"/>
        <v>97.419886388274577</v>
      </c>
    </row>
    <row r="605" spans="2:13" ht="26.4">
      <c r="B605" s="342" t="s">
        <v>167</v>
      </c>
      <c r="C605" s="346" t="s">
        <v>49</v>
      </c>
      <c r="D605" s="346" t="s">
        <v>20</v>
      </c>
      <c r="E605" s="346" t="s">
        <v>20</v>
      </c>
      <c r="F605" s="346" t="s">
        <v>23</v>
      </c>
      <c r="G605" s="235" t="s">
        <v>27</v>
      </c>
      <c r="H605" s="189" t="s">
        <v>51</v>
      </c>
      <c r="I605" s="222"/>
      <c r="J605" s="319" t="s">
        <v>190</v>
      </c>
      <c r="K605" s="401">
        <f>K606+K607</f>
        <v>35031.299999999996</v>
      </c>
      <c r="L605" s="401">
        <f>L606+L607</f>
        <v>34555.9</v>
      </c>
      <c r="M605" s="401">
        <f t="shared" si="28"/>
        <v>98.642927895910248</v>
      </c>
    </row>
    <row r="606" spans="2:13" ht="39.6">
      <c r="B606" s="342" t="s">
        <v>167</v>
      </c>
      <c r="C606" s="346" t="s">
        <v>49</v>
      </c>
      <c r="D606" s="346" t="s">
        <v>20</v>
      </c>
      <c r="E606" s="346" t="s">
        <v>20</v>
      </c>
      <c r="F606" s="346" t="s">
        <v>23</v>
      </c>
      <c r="G606" s="235" t="s">
        <v>27</v>
      </c>
      <c r="H606" s="189" t="s">
        <v>51</v>
      </c>
      <c r="I606" s="343" t="s">
        <v>214</v>
      </c>
      <c r="J606" s="324" t="s">
        <v>215</v>
      </c>
      <c r="K606" s="401">
        <v>27887.599999999999</v>
      </c>
      <c r="L606" s="401">
        <v>27868.799999999999</v>
      </c>
      <c r="M606" s="401">
        <f t="shared" si="28"/>
        <v>99.932586525911162</v>
      </c>
    </row>
    <row r="607" spans="2:13">
      <c r="B607" s="342" t="s">
        <v>167</v>
      </c>
      <c r="C607" s="346" t="s">
        <v>49</v>
      </c>
      <c r="D607" s="346" t="s">
        <v>20</v>
      </c>
      <c r="E607" s="346" t="s">
        <v>20</v>
      </c>
      <c r="F607" s="346" t="s">
        <v>23</v>
      </c>
      <c r="G607" s="235" t="s">
        <v>27</v>
      </c>
      <c r="H607" s="189" t="s">
        <v>51</v>
      </c>
      <c r="I607" s="343" t="s">
        <v>203</v>
      </c>
      <c r="J607" s="324" t="s">
        <v>204</v>
      </c>
      <c r="K607" s="401">
        <v>7143.7</v>
      </c>
      <c r="L607" s="401">
        <v>6687.1</v>
      </c>
      <c r="M607" s="401">
        <f t="shared" si="28"/>
        <v>93.608354214202734</v>
      </c>
    </row>
    <row r="608" spans="2:13">
      <c r="B608" s="342" t="s">
        <v>167</v>
      </c>
      <c r="C608" s="346" t="s">
        <v>49</v>
      </c>
      <c r="D608" s="346" t="s">
        <v>20</v>
      </c>
      <c r="E608" s="346" t="s">
        <v>20</v>
      </c>
      <c r="F608" s="346" t="s">
        <v>23</v>
      </c>
      <c r="G608" s="235" t="s">
        <v>27</v>
      </c>
      <c r="H608" s="189" t="s">
        <v>51</v>
      </c>
      <c r="I608" s="347" t="s">
        <v>216</v>
      </c>
      <c r="J608" s="348" t="s">
        <v>211</v>
      </c>
      <c r="K608" s="401">
        <v>0</v>
      </c>
      <c r="L608" s="401">
        <v>0</v>
      </c>
      <c r="M608" s="401">
        <v>0</v>
      </c>
    </row>
    <row r="609" spans="2:13">
      <c r="B609" s="289" t="s">
        <v>167</v>
      </c>
      <c r="C609" s="230" t="s">
        <v>49</v>
      </c>
      <c r="D609" s="231" t="s">
        <v>20</v>
      </c>
      <c r="E609" s="230" t="s">
        <v>20</v>
      </c>
      <c r="F609" s="230" t="s">
        <v>23</v>
      </c>
      <c r="G609" s="230" t="s">
        <v>29</v>
      </c>
      <c r="H609" s="198" t="s">
        <v>127</v>
      </c>
      <c r="I609" s="214"/>
      <c r="J609" s="215" t="s">
        <v>198</v>
      </c>
      <c r="K609" s="401">
        <f>K610+K611</f>
        <v>2944.3</v>
      </c>
      <c r="L609" s="401">
        <v>2588.3000000000002</v>
      </c>
      <c r="M609" s="401">
        <f t="shared" si="28"/>
        <v>87.908840811058653</v>
      </c>
    </row>
    <row r="610" spans="2:13">
      <c r="B610" s="289" t="s">
        <v>167</v>
      </c>
      <c r="C610" s="230" t="s">
        <v>49</v>
      </c>
      <c r="D610" s="231" t="s">
        <v>20</v>
      </c>
      <c r="E610" s="230" t="s">
        <v>20</v>
      </c>
      <c r="F610" s="230" t="s">
        <v>23</v>
      </c>
      <c r="G610" s="230" t="s">
        <v>29</v>
      </c>
      <c r="H610" s="198" t="s">
        <v>127</v>
      </c>
      <c r="I610" s="343" t="s">
        <v>203</v>
      </c>
      <c r="J610" s="324" t="s">
        <v>204</v>
      </c>
      <c r="K610" s="401">
        <v>1808.4</v>
      </c>
      <c r="L610" s="401">
        <v>1452.4</v>
      </c>
      <c r="M610" s="401">
        <f t="shared" si="28"/>
        <v>80.314089803140902</v>
      </c>
    </row>
    <row r="611" spans="2:13">
      <c r="B611" s="289" t="s">
        <v>167</v>
      </c>
      <c r="C611" s="230" t="s">
        <v>49</v>
      </c>
      <c r="D611" s="231" t="s">
        <v>20</v>
      </c>
      <c r="E611" s="230" t="s">
        <v>20</v>
      </c>
      <c r="F611" s="230" t="s">
        <v>23</v>
      </c>
      <c r="G611" s="230" t="s">
        <v>29</v>
      </c>
      <c r="H611" s="198" t="s">
        <v>127</v>
      </c>
      <c r="I611" s="297" t="s">
        <v>216</v>
      </c>
      <c r="J611" s="298" t="s">
        <v>211</v>
      </c>
      <c r="K611" s="401">
        <v>1135.9000000000001</v>
      </c>
      <c r="L611" s="401">
        <v>1135.9000000000001</v>
      </c>
      <c r="M611" s="401">
        <f t="shared" si="28"/>
        <v>100</v>
      </c>
    </row>
    <row r="612" spans="2:13" ht="33" customHeight="1">
      <c r="B612" s="334" t="s">
        <v>167</v>
      </c>
      <c r="C612" s="335" t="s">
        <v>49</v>
      </c>
      <c r="D612" s="335" t="s">
        <v>20</v>
      </c>
      <c r="E612" s="335" t="s">
        <v>20</v>
      </c>
      <c r="F612" s="335" t="s">
        <v>43</v>
      </c>
      <c r="G612" s="335" t="s">
        <v>21</v>
      </c>
      <c r="H612" s="349" t="s">
        <v>20</v>
      </c>
      <c r="I612" s="350"/>
      <c r="J612" s="336" t="s">
        <v>93</v>
      </c>
      <c r="K612" s="400">
        <f>K613+K615</f>
        <v>2836.1</v>
      </c>
      <c r="L612" s="400">
        <f>L613+L615</f>
        <v>2807.5</v>
      </c>
      <c r="M612" s="400">
        <f t="shared" si="28"/>
        <v>98.991572934663807</v>
      </c>
    </row>
    <row r="613" spans="2:13" ht="39.6">
      <c r="B613" s="351" t="s">
        <v>167</v>
      </c>
      <c r="C613" s="352" t="s">
        <v>49</v>
      </c>
      <c r="D613" s="352" t="s">
        <v>20</v>
      </c>
      <c r="E613" s="352" t="s">
        <v>20</v>
      </c>
      <c r="F613" s="352" t="s">
        <v>43</v>
      </c>
      <c r="G613" s="352" t="s">
        <v>202</v>
      </c>
      <c r="H613" s="340" t="s">
        <v>20</v>
      </c>
      <c r="I613" s="353"/>
      <c r="J613" s="354" t="s">
        <v>242</v>
      </c>
      <c r="K613" s="401">
        <f>K614</f>
        <v>28.6</v>
      </c>
      <c r="L613" s="401">
        <v>0</v>
      </c>
      <c r="M613" s="401">
        <f t="shared" si="28"/>
        <v>0</v>
      </c>
    </row>
    <row r="614" spans="2:13">
      <c r="B614" s="351" t="s">
        <v>167</v>
      </c>
      <c r="C614" s="352" t="s">
        <v>49</v>
      </c>
      <c r="D614" s="352" t="s">
        <v>20</v>
      </c>
      <c r="E614" s="352" t="s">
        <v>20</v>
      </c>
      <c r="F614" s="352" t="s">
        <v>43</v>
      </c>
      <c r="G614" s="352" t="s">
        <v>202</v>
      </c>
      <c r="H614" s="340" t="s">
        <v>20</v>
      </c>
      <c r="I614" s="214" t="s">
        <v>203</v>
      </c>
      <c r="J614" s="355" t="s">
        <v>204</v>
      </c>
      <c r="K614" s="401">
        <v>28.6</v>
      </c>
      <c r="L614" s="401">
        <v>0</v>
      </c>
      <c r="M614" s="401">
        <f t="shared" si="28"/>
        <v>0</v>
      </c>
    </row>
    <row r="615" spans="2:13">
      <c r="B615" s="342" t="s">
        <v>167</v>
      </c>
      <c r="C615" s="346" t="s">
        <v>49</v>
      </c>
      <c r="D615" s="346" t="s">
        <v>20</v>
      </c>
      <c r="E615" s="346" t="s">
        <v>20</v>
      </c>
      <c r="F615" s="346" t="s">
        <v>43</v>
      </c>
      <c r="G615" s="346" t="s">
        <v>94</v>
      </c>
      <c r="H615" s="339" t="s">
        <v>20</v>
      </c>
      <c r="I615" s="340"/>
      <c r="J615" s="319" t="s">
        <v>292</v>
      </c>
      <c r="K615" s="401">
        <f>K616+K617</f>
        <v>2807.5</v>
      </c>
      <c r="L615" s="401">
        <f>L616+L617</f>
        <v>2807.5</v>
      </c>
      <c r="M615" s="401">
        <f t="shared" si="28"/>
        <v>100</v>
      </c>
    </row>
    <row r="616" spans="2:13" ht="39.6">
      <c r="B616" s="342" t="s">
        <v>167</v>
      </c>
      <c r="C616" s="346" t="s">
        <v>49</v>
      </c>
      <c r="D616" s="346" t="s">
        <v>20</v>
      </c>
      <c r="E616" s="346" t="s">
        <v>20</v>
      </c>
      <c r="F616" s="346" t="s">
        <v>43</v>
      </c>
      <c r="G616" s="346" t="s">
        <v>94</v>
      </c>
      <c r="H616" s="339" t="s">
        <v>20</v>
      </c>
      <c r="I616" s="343" t="s">
        <v>214</v>
      </c>
      <c r="J616" s="324" t="s">
        <v>215</v>
      </c>
      <c r="K616" s="401">
        <v>1184.9000000000001</v>
      </c>
      <c r="L616" s="401">
        <v>1184.9000000000001</v>
      </c>
      <c r="M616" s="401">
        <f t="shared" si="28"/>
        <v>100</v>
      </c>
    </row>
    <row r="617" spans="2:13">
      <c r="B617" s="342" t="s">
        <v>167</v>
      </c>
      <c r="C617" s="346" t="s">
        <v>49</v>
      </c>
      <c r="D617" s="346" t="s">
        <v>20</v>
      </c>
      <c r="E617" s="346" t="s">
        <v>20</v>
      </c>
      <c r="F617" s="346" t="s">
        <v>43</v>
      </c>
      <c r="G617" s="346" t="s">
        <v>94</v>
      </c>
      <c r="H617" s="339" t="s">
        <v>20</v>
      </c>
      <c r="I617" s="207" t="s">
        <v>203</v>
      </c>
      <c r="J617" s="298" t="s">
        <v>204</v>
      </c>
      <c r="K617" s="401">
        <v>1622.6</v>
      </c>
      <c r="L617" s="401">
        <v>1622.6</v>
      </c>
      <c r="M617" s="401">
        <f t="shared" si="28"/>
        <v>100</v>
      </c>
    </row>
    <row r="618" spans="2:13" ht="26.4">
      <c r="B618" s="356" t="s">
        <v>84</v>
      </c>
      <c r="C618" s="357" t="s">
        <v>20</v>
      </c>
      <c r="D618" s="357" t="s">
        <v>20</v>
      </c>
      <c r="E618" s="357" t="s">
        <v>20</v>
      </c>
      <c r="F618" s="357" t="s">
        <v>20</v>
      </c>
      <c r="G618" s="357" t="s">
        <v>21</v>
      </c>
      <c r="H618" s="358" t="s">
        <v>20</v>
      </c>
      <c r="I618" s="359"/>
      <c r="J618" s="360" t="s">
        <v>7</v>
      </c>
      <c r="K618" s="399">
        <f>K619+K623+K627+K648</f>
        <v>37951.199999999997</v>
      </c>
      <c r="L618" s="399">
        <f>L619+L623+L627+L648</f>
        <v>36302.6</v>
      </c>
      <c r="M618" s="399">
        <f t="shared" si="28"/>
        <v>95.656000337275231</v>
      </c>
    </row>
    <row r="619" spans="2:13">
      <c r="B619" s="356" t="s">
        <v>84</v>
      </c>
      <c r="C619" s="357" t="s">
        <v>23</v>
      </c>
      <c r="D619" s="357" t="s">
        <v>20</v>
      </c>
      <c r="E619" s="357" t="s">
        <v>20</v>
      </c>
      <c r="F619" s="357" t="s">
        <v>20</v>
      </c>
      <c r="G619" s="357" t="s">
        <v>21</v>
      </c>
      <c r="H619" s="358" t="s">
        <v>20</v>
      </c>
      <c r="I619" s="359"/>
      <c r="J619" s="360" t="s">
        <v>9</v>
      </c>
      <c r="K619" s="399">
        <v>200</v>
      </c>
      <c r="L619" s="399">
        <v>0</v>
      </c>
      <c r="M619" s="399">
        <f t="shared" si="28"/>
        <v>0</v>
      </c>
    </row>
    <row r="620" spans="2:13">
      <c r="B620" s="334" t="s">
        <v>84</v>
      </c>
      <c r="C620" s="335" t="s">
        <v>23</v>
      </c>
      <c r="D620" s="335" t="s">
        <v>20</v>
      </c>
      <c r="E620" s="335" t="s">
        <v>20</v>
      </c>
      <c r="F620" s="335" t="s">
        <v>23</v>
      </c>
      <c r="G620" s="335" t="s">
        <v>21</v>
      </c>
      <c r="H620" s="349" t="s">
        <v>20</v>
      </c>
      <c r="I620" s="345"/>
      <c r="J620" s="225" t="s">
        <v>24</v>
      </c>
      <c r="K620" s="400">
        <v>200</v>
      </c>
      <c r="L620" s="400">
        <v>0</v>
      </c>
      <c r="M620" s="401">
        <f t="shared" si="28"/>
        <v>0</v>
      </c>
    </row>
    <row r="621" spans="2:13">
      <c r="B621" s="337" t="s">
        <v>84</v>
      </c>
      <c r="C621" s="338" t="s">
        <v>23</v>
      </c>
      <c r="D621" s="338" t="s">
        <v>20</v>
      </c>
      <c r="E621" s="338" t="s">
        <v>20</v>
      </c>
      <c r="F621" s="338" t="s">
        <v>23</v>
      </c>
      <c r="G621" s="338" t="s">
        <v>21</v>
      </c>
      <c r="H621" s="339" t="s">
        <v>85</v>
      </c>
      <c r="I621" s="340"/>
      <c r="J621" s="341" t="s">
        <v>9</v>
      </c>
      <c r="K621" s="401">
        <v>200</v>
      </c>
      <c r="L621" s="401">
        <v>0</v>
      </c>
      <c r="M621" s="399">
        <f t="shared" si="28"/>
        <v>0</v>
      </c>
    </row>
    <row r="622" spans="2:13" s="6" customFormat="1">
      <c r="B622" s="337" t="s">
        <v>84</v>
      </c>
      <c r="C622" s="338" t="s">
        <v>23</v>
      </c>
      <c r="D622" s="338" t="s">
        <v>20</v>
      </c>
      <c r="E622" s="338" t="s">
        <v>20</v>
      </c>
      <c r="F622" s="338" t="s">
        <v>23</v>
      </c>
      <c r="G622" s="338" t="s">
        <v>21</v>
      </c>
      <c r="H622" s="339" t="s">
        <v>85</v>
      </c>
      <c r="I622" s="276">
        <v>800</v>
      </c>
      <c r="J622" s="255" t="s">
        <v>211</v>
      </c>
      <c r="K622" s="401">
        <v>200</v>
      </c>
      <c r="L622" s="401">
        <v>0</v>
      </c>
      <c r="M622" s="399">
        <f t="shared" si="28"/>
        <v>0</v>
      </c>
    </row>
    <row r="623" spans="2:13">
      <c r="B623" s="356" t="s">
        <v>84</v>
      </c>
      <c r="C623" s="357" t="s">
        <v>40</v>
      </c>
      <c r="D623" s="357" t="s">
        <v>20</v>
      </c>
      <c r="E623" s="357" t="s">
        <v>20</v>
      </c>
      <c r="F623" s="357" t="s">
        <v>20</v>
      </c>
      <c r="G623" s="357" t="s">
        <v>21</v>
      </c>
      <c r="H623" s="358" t="s">
        <v>20</v>
      </c>
      <c r="I623" s="359"/>
      <c r="J623" s="360" t="s">
        <v>86</v>
      </c>
      <c r="K623" s="399">
        <f>K624</f>
        <v>50</v>
      </c>
      <c r="L623" s="399">
        <f>L624</f>
        <v>13.6</v>
      </c>
      <c r="M623" s="399">
        <f t="shared" si="28"/>
        <v>27.200000000000003</v>
      </c>
    </row>
    <row r="624" spans="2:13" s="3" customFormat="1" ht="13.8">
      <c r="B624" s="334" t="s">
        <v>84</v>
      </c>
      <c r="C624" s="335" t="s">
        <v>40</v>
      </c>
      <c r="D624" s="335" t="s">
        <v>20</v>
      </c>
      <c r="E624" s="335" t="s">
        <v>20</v>
      </c>
      <c r="F624" s="335" t="s">
        <v>23</v>
      </c>
      <c r="G624" s="335" t="s">
        <v>21</v>
      </c>
      <c r="H624" s="349" t="s">
        <v>20</v>
      </c>
      <c r="I624" s="345"/>
      <c r="J624" s="225" t="s">
        <v>24</v>
      </c>
      <c r="K624" s="400">
        <f>K625</f>
        <v>50</v>
      </c>
      <c r="L624" s="400">
        <v>13.6</v>
      </c>
      <c r="M624" s="401">
        <f t="shared" si="28"/>
        <v>27.200000000000003</v>
      </c>
    </row>
    <row r="625" spans="2:13" s="4" customFormat="1" ht="13.8">
      <c r="B625" s="337" t="s">
        <v>84</v>
      </c>
      <c r="C625" s="338" t="s">
        <v>40</v>
      </c>
      <c r="D625" s="338" t="s">
        <v>20</v>
      </c>
      <c r="E625" s="338" t="s">
        <v>20</v>
      </c>
      <c r="F625" s="338" t="s">
        <v>23</v>
      </c>
      <c r="G625" s="338" t="s">
        <v>21</v>
      </c>
      <c r="H625" s="339" t="s">
        <v>26</v>
      </c>
      <c r="I625" s="340"/>
      <c r="J625" s="341" t="s">
        <v>120</v>
      </c>
      <c r="K625" s="401">
        <v>50</v>
      </c>
      <c r="L625" s="401">
        <v>13.6</v>
      </c>
      <c r="M625" s="401">
        <f t="shared" si="28"/>
        <v>27.200000000000003</v>
      </c>
    </row>
    <row r="626" spans="2:13">
      <c r="B626" s="337" t="s">
        <v>84</v>
      </c>
      <c r="C626" s="338" t="s">
        <v>40</v>
      </c>
      <c r="D626" s="338" t="s">
        <v>20</v>
      </c>
      <c r="E626" s="338" t="s">
        <v>20</v>
      </c>
      <c r="F626" s="338" t="s">
        <v>23</v>
      </c>
      <c r="G626" s="338" t="s">
        <v>21</v>
      </c>
      <c r="H626" s="339" t="s">
        <v>26</v>
      </c>
      <c r="I626" s="193" t="s">
        <v>217</v>
      </c>
      <c r="J626" s="361" t="s">
        <v>218</v>
      </c>
      <c r="K626" s="401">
        <v>50</v>
      </c>
      <c r="L626" s="401">
        <v>13.6</v>
      </c>
      <c r="M626" s="401">
        <f t="shared" si="28"/>
        <v>27.200000000000003</v>
      </c>
    </row>
    <row r="627" spans="2:13" s="1" customFormat="1" ht="26.4">
      <c r="B627" s="356" t="s">
        <v>84</v>
      </c>
      <c r="C627" s="357" t="s">
        <v>42</v>
      </c>
      <c r="D627" s="357" t="s">
        <v>20</v>
      </c>
      <c r="E627" s="357" t="s">
        <v>20</v>
      </c>
      <c r="F627" s="357" t="s">
        <v>20</v>
      </c>
      <c r="G627" s="357" t="s">
        <v>21</v>
      </c>
      <c r="H627" s="358" t="s">
        <v>20</v>
      </c>
      <c r="I627" s="359"/>
      <c r="J627" s="360" t="s">
        <v>221</v>
      </c>
      <c r="K627" s="411">
        <f>K628</f>
        <v>26972.9</v>
      </c>
      <c r="L627" s="411">
        <f>L628</f>
        <v>25948</v>
      </c>
      <c r="M627" s="399">
        <f t="shared" si="28"/>
        <v>96.200260261225139</v>
      </c>
    </row>
    <row r="628" spans="2:13" s="6" customFormat="1">
      <c r="B628" s="334" t="s">
        <v>84</v>
      </c>
      <c r="C628" s="335" t="s">
        <v>42</v>
      </c>
      <c r="D628" s="335" t="s">
        <v>20</v>
      </c>
      <c r="E628" s="335" t="s">
        <v>20</v>
      </c>
      <c r="F628" s="335" t="s">
        <v>23</v>
      </c>
      <c r="G628" s="335" t="s">
        <v>21</v>
      </c>
      <c r="H628" s="349" t="s">
        <v>20</v>
      </c>
      <c r="I628" s="345"/>
      <c r="J628" s="225" t="s">
        <v>24</v>
      </c>
      <c r="K628" s="415">
        <f>K629+K632+K635+K637+K640+K644</f>
        <v>26972.9</v>
      </c>
      <c r="L628" s="415">
        <f>L629+L632+L635+L637+L640+L644</f>
        <v>25948</v>
      </c>
      <c r="M628" s="400">
        <f t="shared" si="28"/>
        <v>96.200260261225139</v>
      </c>
    </row>
    <row r="629" spans="2:13" s="6" customFormat="1">
      <c r="B629" s="342" t="s">
        <v>84</v>
      </c>
      <c r="C629" s="346" t="s">
        <v>42</v>
      </c>
      <c r="D629" s="346" t="s">
        <v>20</v>
      </c>
      <c r="E629" s="346" t="s">
        <v>20</v>
      </c>
      <c r="F629" s="346" t="s">
        <v>23</v>
      </c>
      <c r="G629" s="382" t="s">
        <v>25</v>
      </c>
      <c r="H629" s="339" t="s">
        <v>50</v>
      </c>
      <c r="I629" s="349"/>
      <c r="J629" s="383" t="s">
        <v>391</v>
      </c>
      <c r="K629" s="401">
        <f>K630+K631</f>
        <v>353.5</v>
      </c>
      <c r="L629" s="401">
        <f>L630+L631</f>
        <v>0</v>
      </c>
      <c r="M629" s="401">
        <f t="shared" si="28"/>
        <v>0</v>
      </c>
    </row>
    <row r="630" spans="2:13" s="6" customFormat="1" ht="39.6">
      <c r="B630" s="342" t="s">
        <v>84</v>
      </c>
      <c r="C630" s="346" t="s">
        <v>42</v>
      </c>
      <c r="D630" s="346" t="s">
        <v>20</v>
      </c>
      <c r="E630" s="346" t="s">
        <v>20</v>
      </c>
      <c r="F630" s="346" t="s">
        <v>23</v>
      </c>
      <c r="G630" s="382" t="s">
        <v>25</v>
      </c>
      <c r="H630" s="339" t="s">
        <v>50</v>
      </c>
      <c r="I630" s="343" t="s">
        <v>214</v>
      </c>
      <c r="J630" s="383" t="s">
        <v>392</v>
      </c>
      <c r="K630" s="416">
        <v>353.5</v>
      </c>
      <c r="L630" s="416">
        <v>0</v>
      </c>
      <c r="M630" s="401">
        <v>0</v>
      </c>
    </row>
    <row r="631" spans="2:13" s="6" customFormat="1">
      <c r="B631" s="342" t="s">
        <v>84</v>
      </c>
      <c r="C631" s="346" t="s">
        <v>42</v>
      </c>
      <c r="D631" s="346" t="s">
        <v>20</v>
      </c>
      <c r="E631" s="346" t="s">
        <v>20</v>
      </c>
      <c r="F631" s="346" t="s">
        <v>23</v>
      </c>
      <c r="G631" s="382" t="s">
        <v>25</v>
      </c>
      <c r="H631" s="339" t="s">
        <v>50</v>
      </c>
      <c r="I631" s="207" t="s">
        <v>203</v>
      </c>
      <c r="J631" s="383" t="s">
        <v>204</v>
      </c>
      <c r="K631" s="401">
        <v>0</v>
      </c>
      <c r="L631" s="401">
        <v>0</v>
      </c>
      <c r="M631" s="401">
        <v>0</v>
      </c>
    </row>
    <row r="632" spans="2:13" s="6" customFormat="1">
      <c r="B632" s="338" t="s">
        <v>84</v>
      </c>
      <c r="C632" s="346" t="s">
        <v>42</v>
      </c>
      <c r="D632" s="338" t="s">
        <v>20</v>
      </c>
      <c r="E632" s="338" t="s">
        <v>20</v>
      </c>
      <c r="F632" s="338" t="s">
        <v>23</v>
      </c>
      <c r="G632" s="338" t="s">
        <v>261</v>
      </c>
      <c r="H632" s="189" t="s">
        <v>127</v>
      </c>
      <c r="I632" s="193"/>
      <c r="J632" s="218" t="s">
        <v>198</v>
      </c>
      <c r="K632" s="401">
        <f>K633+K634</f>
        <v>226.2</v>
      </c>
      <c r="L632" s="401">
        <f t="shared" ref="L632:M632" si="31">L633+L634</f>
        <v>155.89999999999998</v>
      </c>
      <c r="M632" s="401">
        <f t="shared" si="31"/>
        <v>226.2</v>
      </c>
    </row>
    <row r="633" spans="2:13" s="6" customFormat="1">
      <c r="B633" s="338" t="s">
        <v>84</v>
      </c>
      <c r="C633" s="346" t="s">
        <v>42</v>
      </c>
      <c r="D633" s="338" t="s">
        <v>20</v>
      </c>
      <c r="E633" s="338" t="s">
        <v>20</v>
      </c>
      <c r="F633" s="338" t="s">
        <v>23</v>
      </c>
      <c r="G633" s="338" t="s">
        <v>261</v>
      </c>
      <c r="H633" s="189" t="s">
        <v>127</v>
      </c>
      <c r="I633" s="214" t="s">
        <v>203</v>
      </c>
      <c r="J633" s="302" t="s">
        <v>204</v>
      </c>
      <c r="K633" s="401">
        <v>194</v>
      </c>
      <c r="L633" s="401">
        <v>130.69999999999999</v>
      </c>
      <c r="M633" s="401">
        <v>194</v>
      </c>
    </row>
    <row r="634" spans="2:13" s="6" customFormat="1">
      <c r="B634" s="338" t="s">
        <v>84</v>
      </c>
      <c r="C634" s="346" t="s">
        <v>42</v>
      </c>
      <c r="D634" s="338" t="s">
        <v>20</v>
      </c>
      <c r="E634" s="338" t="s">
        <v>20</v>
      </c>
      <c r="F634" s="338" t="s">
        <v>23</v>
      </c>
      <c r="G634" s="338" t="s">
        <v>261</v>
      </c>
      <c r="H634" s="189" t="s">
        <v>127</v>
      </c>
      <c r="I634" s="253" t="s">
        <v>216</v>
      </c>
      <c r="J634" s="325" t="s">
        <v>211</v>
      </c>
      <c r="K634" s="401">
        <v>32.200000000000003</v>
      </c>
      <c r="L634" s="401">
        <v>25.2</v>
      </c>
      <c r="M634" s="401">
        <v>32.200000000000003</v>
      </c>
    </row>
    <row r="635" spans="2:13" s="6" customFormat="1">
      <c r="B635" s="338" t="s">
        <v>84</v>
      </c>
      <c r="C635" s="346" t="s">
        <v>42</v>
      </c>
      <c r="D635" s="338" t="s">
        <v>20</v>
      </c>
      <c r="E635" s="338" t="s">
        <v>20</v>
      </c>
      <c r="F635" s="338" t="s">
        <v>23</v>
      </c>
      <c r="G635" s="338" t="s">
        <v>299</v>
      </c>
      <c r="H635" s="189" t="s">
        <v>26</v>
      </c>
      <c r="I635" s="253"/>
      <c r="J635" s="364" t="s">
        <v>364</v>
      </c>
      <c r="K635" s="401">
        <v>4014.5</v>
      </c>
      <c r="L635" s="401">
        <v>4014.5</v>
      </c>
      <c r="M635" s="401">
        <f t="shared" si="28"/>
        <v>100</v>
      </c>
    </row>
    <row r="636" spans="2:13" s="6" customFormat="1">
      <c r="B636" s="338" t="s">
        <v>84</v>
      </c>
      <c r="C636" s="346" t="s">
        <v>42</v>
      </c>
      <c r="D636" s="338" t="s">
        <v>20</v>
      </c>
      <c r="E636" s="338" t="s">
        <v>20</v>
      </c>
      <c r="F636" s="338" t="s">
        <v>23</v>
      </c>
      <c r="G636" s="338" t="s">
        <v>299</v>
      </c>
      <c r="H636" s="189" t="s">
        <v>26</v>
      </c>
      <c r="I636" s="253" t="s">
        <v>216</v>
      </c>
      <c r="J636" s="325" t="s">
        <v>211</v>
      </c>
      <c r="K636" s="401">
        <v>4014.5</v>
      </c>
      <c r="L636" s="401">
        <v>4014.5</v>
      </c>
      <c r="M636" s="401">
        <f t="shared" si="28"/>
        <v>100</v>
      </c>
    </row>
    <row r="637" spans="2:13" s="6" customFormat="1" ht="22.5" customHeight="1">
      <c r="B637" s="234" t="s">
        <v>84</v>
      </c>
      <c r="C637" s="235" t="s">
        <v>42</v>
      </c>
      <c r="D637" s="235" t="s">
        <v>20</v>
      </c>
      <c r="E637" s="235" t="s">
        <v>20</v>
      </c>
      <c r="F637" s="235" t="s">
        <v>23</v>
      </c>
      <c r="G637" s="235" t="s">
        <v>397</v>
      </c>
      <c r="H637" s="189" t="s">
        <v>127</v>
      </c>
      <c r="I637" s="259"/>
      <c r="J637" s="390" t="s">
        <v>398</v>
      </c>
      <c r="K637" s="416">
        <f>K638+K639</f>
        <v>10057</v>
      </c>
      <c r="L637" s="416">
        <f>L638+L639</f>
        <v>9685.8000000000011</v>
      </c>
      <c r="M637" s="401">
        <f t="shared" si="28"/>
        <v>96.309038480660249</v>
      </c>
    </row>
    <row r="638" spans="2:13" s="6" customFormat="1">
      <c r="B638" s="234" t="s">
        <v>84</v>
      </c>
      <c r="C638" s="235" t="s">
        <v>42</v>
      </c>
      <c r="D638" s="235" t="s">
        <v>20</v>
      </c>
      <c r="E638" s="235" t="s">
        <v>20</v>
      </c>
      <c r="F638" s="235" t="s">
        <v>23</v>
      </c>
      <c r="G638" s="235" t="s">
        <v>397</v>
      </c>
      <c r="H638" s="189" t="s">
        <v>127</v>
      </c>
      <c r="I638" s="386" t="s">
        <v>203</v>
      </c>
      <c r="J638" s="243" t="s">
        <v>204</v>
      </c>
      <c r="K638" s="416">
        <v>9985.2999999999993</v>
      </c>
      <c r="L638" s="416">
        <v>9614.7000000000007</v>
      </c>
      <c r="M638" s="401">
        <f t="shared" si="28"/>
        <v>96.288544159915091</v>
      </c>
    </row>
    <row r="639" spans="2:13" s="6" customFormat="1">
      <c r="B639" s="234" t="s">
        <v>84</v>
      </c>
      <c r="C639" s="235" t="s">
        <v>42</v>
      </c>
      <c r="D639" s="235" t="s">
        <v>20</v>
      </c>
      <c r="E639" s="235" t="s">
        <v>20</v>
      </c>
      <c r="F639" s="235" t="s">
        <v>23</v>
      </c>
      <c r="G639" s="235" t="s">
        <v>397</v>
      </c>
      <c r="H639" s="189" t="s">
        <v>127</v>
      </c>
      <c r="I639" s="386" t="s">
        <v>216</v>
      </c>
      <c r="J639" s="243" t="s">
        <v>204</v>
      </c>
      <c r="K639" s="416">
        <v>71.7</v>
      </c>
      <c r="L639" s="416">
        <v>71.099999999999994</v>
      </c>
      <c r="M639" s="401">
        <f t="shared" ref="M639:M677" si="32">L639/K639*100</f>
        <v>99.163179916317972</v>
      </c>
    </row>
    <row r="640" spans="2:13" s="6" customFormat="1" ht="26.4">
      <c r="B640" s="342" t="s">
        <v>84</v>
      </c>
      <c r="C640" s="346" t="s">
        <v>42</v>
      </c>
      <c r="D640" s="346" t="s">
        <v>20</v>
      </c>
      <c r="E640" s="346" t="s">
        <v>20</v>
      </c>
      <c r="F640" s="346" t="s">
        <v>23</v>
      </c>
      <c r="G640" s="346" t="s">
        <v>87</v>
      </c>
      <c r="H640" s="339" t="s">
        <v>50</v>
      </c>
      <c r="I640" s="339"/>
      <c r="J640" s="362" t="s">
        <v>105</v>
      </c>
      <c r="K640" s="401">
        <f>K641+K642+K643</f>
        <v>8545.7999999999993</v>
      </c>
      <c r="L640" s="401">
        <f>L641+L642+L643</f>
        <v>8532.2000000000007</v>
      </c>
      <c r="M640" s="401">
        <f t="shared" si="32"/>
        <v>99.840857497250127</v>
      </c>
    </row>
    <row r="641" spans="2:15" s="6" customFormat="1" ht="39.6">
      <c r="B641" s="342" t="s">
        <v>84</v>
      </c>
      <c r="C641" s="346" t="s">
        <v>42</v>
      </c>
      <c r="D641" s="346" t="s">
        <v>20</v>
      </c>
      <c r="E641" s="346" t="s">
        <v>20</v>
      </c>
      <c r="F641" s="346" t="s">
        <v>23</v>
      </c>
      <c r="G641" s="346" t="s">
        <v>87</v>
      </c>
      <c r="H641" s="339" t="s">
        <v>50</v>
      </c>
      <c r="I641" s="343" t="s">
        <v>214</v>
      </c>
      <c r="J641" s="344" t="s">
        <v>215</v>
      </c>
      <c r="K641" s="401">
        <v>7890.8</v>
      </c>
      <c r="L641" s="401">
        <v>7890.8</v>
      </c>
      <c r="M641" s="401">
        <f t="shared" si="32"/>
        <v>100</v>
      </c>
    </row>
    <row r="642" spans="2:15" s="6" customFormat="1">
      <c r="B642" s="342" t="s">
        <v>84</v>
      </c>
      <c r="C642" s="346" t="s">
        <v>42</v>
      </c>
      <c r="D642" s="346" t="s">
        <v>20</v>
      </c>
      <c r="E642" s="346" t="s">
        <v>20</v>
      </c>
      <c r="F642" s="346" t="s">
        <v>23</v>
      </c>
      <c r="G642" s="346" t="s">
        <v>87</v>
      </c>
      <c r="H642" s="339" t="s">
        <v>50</v>
      </c>
      <c r="I642" s="207" t="s">
        <v>203</v>
      </c>
      <c r="J642" s="344" t="s">
        <v>204</v>
      </c>
      <c r="K642" s="401">
        <v>652</v>
      </c>
      <c r="L642" s="401">
        <v>638.79999999999995</v>
      </c>
      <c r="M642" s="401">
        <f t="shared" si="32"/>
        <v>97.975460122699374</v>
      </c>
    </row>
    <row r="643" spans="2:15" s="6" customFormat="1">
      <c r="B643" s="342" t="s">
        <v>84</v>
      </c>
      <c r="C643" s="346" t="s">
        <v>42</v>
      </c>
      <c r="D643" s="346" t="s">
        <v>20</v>
      </c>
      <c r="E643" s="346" t="s">
        <v>20</v>
      </c>
      <c r="F643" s="346" t="s">
        <v>23</v>
      </c>
      <c r="G643" s="346" t="s">
        <v>87</v>
      </c>
      <c r="H643" s="339" t="s">
        <v>50</v>
      </c>
      <c r="I643" s="253" t="s">
        <v>216</v>
      </c>
      <c r="J643" s="363" t="s">
        <v>211</v>
      </c>
      <c r="K643" s="401">
        <v>3</v>
      </c>
      <c r="L643" s="401">
        <v>2.6</v>
      </c>
      <c r="M643" s="401">
        <f t="shared" si="32"/>
        <v>86.666666666666671</v>
      </c>
    </row>
    <row r="644" spans="2:15" ht="26.4">
      <c r="B644" s="342" t="s">
        <v>84</v>
      </c>
      <c r="C644" s="346" t="s">
        <v>42</v>
      </c>
      <c r="D644" s="346" t="s">
        <v>20</v>
      </c>
      <c r="E644" s="346" t="s">
        <v>20</v>
      </c>
      <c r="F644" s="346" t="s">
        <v>23</v>
      </c>
      <c r="G644" s="346" t="s">
        <v>88</v>
      </c>
      <c r="H644" s="339" t="s">
        <v>50</v>
      </c>
      <c r="I644" s="339"/>
      <c r="J644" s="362" t="s">
        <v>19</v>
      </c>
      <c r="K644" s="401">
        <f>K645+K646+K647</f>
        <v>3775.8999999999996</v>
      </c>
      <c r="L644" s="401">
        <f>L645+L646+L647</f>
        <v>3559.6000000000004</v>
      </c>
      <c r="M644" s="401">
        <v>0</v>
      </c>
    </row>
    <row r="645" spans="2:15" ht="39.6">
      <c r="B645" s="175" t="s">
        <v>84</v>
      </c>
      <c r="C645" s="177" t="s">
        <v>42</v>
      </c>
      <c r="D645" s="177" t="s">
        <v>20</v>
      </c>
      <c r="E645" s="177" t="s">
        <v>20</v>
      </c>
      <c r="F645" s="177" t="s">
        <v>23</v>
      </c>
      <c r="G645" s="177" t="s">
        <v>88</v>
      </c>
      <c r="H645" s="65" t="s">
        <v>50</v>
      </c>
      <c r="I645" s="95" t="s">
        <v>214</v>
      </c>
      <c r="J645" s="141" t="s">
        <v>215</v>
      </c>
      <c r="K645" s="401">
        <v>3382.2</v>
      </c>
      <c r="L645" s="401">
        <v>3378.3</v>
      </c>
      <c r="M645" s="401">
        <f t="shared" si="32"/>
        <v>99.884690438176349</v>
      </c>
    </row>
    <row r="646" spans="2:15">
      <c r="B646" s="175" t="s">
        <v>84</v>
      </c>
      <c r="C646" s="177" t="s">
        <v>42</v>
      </c>
      <c r="D646" s="177" t="s">
        <v>20</v>
      </c>
      <c r="E646" s="177" t="s">
        <v>20</v>
      </c>
      <c r="F646" s="177" t="s">
        <v>23</v>
      </c>
      <c r="G646" s="177" t="s">
        <v>88</v>
      </c>
      <c r="H646" s="65" t="s">
        <v>50</v>
      </c>
      <c r="I646" s="91" t="s">
        <v>203</v>
      </c>
      <c r="J646" s="46" t="s">
        <v>204</v>
      </c>
      <c r="K646" s="401">
        <v>392.2</v>
      </c>
      <c r="L646" s="401">
        <v>179.8</v>
      </c>
      <c r="M646" s="401">
        <f t="shared" si="32"/>
        <v>45.843957164711888</v>
      </c>
    </row>
    <row r="647" spans="2:15">
      <c r="B647" s="175" t="s">
        <v>84</v>
      </c>
      <c r="C647" s="177" t="s">
        <v>42</v>
      </c>
      <c r="D647" s="177" t="s">
        <v>20</v>
      </c>
      <c r="E647" s="177" t="s">
        <v>20</v>
      </c>
      <c r="F647" s="177" t="s">
        <v>23</v>
      </c>
      <c r="G647" s="177" t="s">
        <v>88</v>
      </c>
      <c r="H647" s="65" t="s">
        <v>50</v>
      </c>
      <c r="I647" s="183" t="s">
        <v>216</v>
      </c>
      <c r="J647" s="11" t="s">
        <v>211</v>
      </c>
      <c r="K647" s="401">
        <v>1.5</v>
      </c>
      <c r="L647" s="401">
        <v>1.5</v>
      </c>
      <c r="M647" s="401">
        <f t="shared" si="32"/>
        <v>100</v>
      </c>
    </row>
    <row r="648" spans="2:15" ht="52.8">
      <c r="B648" s="179" t="s">
        <v>84</v>
      </c>
      <c r="C648" s="180" t="s">
        <v>49</v>
      </c>
      <c r="D648" s="180" t="s">
        <v>20</v>
      </c>
      <c r="E648" s="180" t="s">
        <v>20</v>
      </c>
      <c r="F648" s="180" t="s">
        <v>20</v>
      </c>
      <c r="G648" s="180" t="s">
        <v>21</v>
      </c>
      <c r="H648" s="181" t="s">
        <v>20</v>
      </c>
      <c r="I648" s="182"/>
      <c r="J648" s="51" t="s">
        <v>89</v>
      </c>
      <c r="K648" s="399">
        <f>K649</f>
        <v>10728.3</v>
      </c>
      <c r="L648" s="399">
        <f>L649</f>
        <v>10341.000000000002</v>
      </c>
      <c r="M648" s="399">
        <f t="shared" si="32"/>
        <v>96.389921982047511</v>
      </c>
    </row>
    <row r="649" spans="2:15">
      <c r="B649" s="172" t="s">
        <v>84</v>
      </c>
      <c r="C649" s="173" t="s">
        <v>49</v>
      </c>
      <c r="D649" s="173" t="s">
        <v>20</v>
      </c>
      <c r="E649" s="173" t="s">
        <v>20</v>
      </c>
      <c r="F649" s="173" t="s">
        <v>23</v>
      </c>
      <c r="G649" s="173" t="s">
        <v>21</v>
      </c>
      <c r="H649" s="178" t="s">
        <v>20</v>
      </c>
      <c r="I649" s="176"/>
      <c r="J649" s="87" t="s">
        <v>24</v>
      </c>
      <c r="K649" s="400">
        <f>K650+K668+K670+K674</f>
        <v>10728.3</v>
      </c>
      <c r="L649" s="400">
        <f>L650+L668+L670+L674</f>
        <v>10341.000000000002</v>
      </c>
      <c r="M649" s="399">
        <f t="shared" si="32"/>
        <v>96.389921982047511</v>
      </c>
    </row>
    <row r="650" spans="2:15" ht="39.6">
      <c r="B650" s="179" t="s">
        <v>84</v>
      </c>
      <c r="C650" s="180" t="s">
        <v>49</v>
      </c>
      <c r="D650" s="180" t="s">
        <v>20</v>
      </c>
      <c r="E650" s="180" t="s">
        <v>20</v>
      </c>
      <c r="F650" s="180" t="s">
        <v>23</v>
      </c>
      <c r="G650" s="180" t="s">
        <v>29</v>
      </c>
      <c r="H650" s="181" t="s">
        <v>51</v>
      </c>
      <c r="I650" s="176"/>
      <c r="J650" s="389" t="s">
        <v>349</v>
      </c>
      <c r="K650" s="399">
        <f>K651+K655+K659+K661+K663+K665</f>
        <v>9257</v>
      </c>
      <c r="L650" s="399">
        <f>L651+L655+L659+L661+L663+L665</f>
        <v>8889.4000000000015</v>
      </c>
      <c r="M650" s="399">
        <f t="shared" si="32"/>
        <v>96.02895106405964</v>
      </c>
    </row>
    <row r="651" spans="2:15" ht="26.4">
      <c r="B651" s="179" t="s">
        <v>84</v>
      </c>
      <c r="C651" s="180" t="s">
        <v>49</v>
      </c>
      <c r="D651" s="180" t="s">
        <v>20</v>
      </c>
      <c r="E651" s="180" t="s">
        <v>20</v>
      </c>
      <c r="F651" s="180" t="s">
        <v>23</v>
      </c>
      <c r="G651" s="180" t="s">
        <v>29</v>
      </c>
      <c r="H651" s="181" t="s">
        <v>51</v>
      </c>
      <c r="I651" s="66"/>
      <c r="J651" s="108" t="s">
        <v>106</v>
      </c>
      <c r="K651" s="399">
        <f>K652+K653+K654</f>
        <v>7317.1</v>
      </c>
      <c r="L651" s="399">
        <f>L652+L653+L654</f>
        <v>7270.7000000000007</v>
      </c>
      <c r="M651" s="399">
        <f t="shared" si="32"/>
        <v>99.365868991813699</v>
      </c>
    </row>
    <row r="652" spans="2:15" ht="39.6">
      <c r="B652" s="384" t="s">
        <v>84</v>
      </c>
      <c r="C652" s="384" t="s">
        <v>49</v>
      </c>
      <c r="D652" s="384" t="s">
        <v>20</v>
      </c>
      <c r="E652" s="384" t="s">
        <v>20</v>
      </c>
      <c r="F652" s="384" t="s">
        <v>23</v>
      </c>
      <c r="G652" s="384" t="s">
        <v>29</v>
      </c>
      <c r="H652" s="385" t="s">
        <v>51</v>
      </c>
      <c r="I652" s="343" t="s">
        <v>214</v>
      </c>
      <c r="J652" s="324" t="s">
        <v>215</v>
      </c>
      <c r="K652" s="431">
        <v>6398.3</v>
      </c>
      <c r="L652" s="431">
        <v>6361.1</v>
      </c>
      <c r="M652" s="401">
        <f t="shared" si="32"/>
        <v>99.418595564446804</v>
      </c>
      <c r="O652" s="366"/>
    </row>
    <row r="653" spans="2:15">
      <c r="B653" s="384" t="s">
        <v>84</v>
      </c>
      <c r="C653" s="384" t="s">
        <v>49</v>
      </c>
      <c r="D653" s="384" t="s">
        <v>20</v>
      </c>
      <c r="E653" s="384" t="s">
        <v>20</v>
      </c>
      <c r="F653" s="384" t="s">
        <v>23</v>
      </c>
      <c r="G653" s="384" t="s">
        <v>29</v>
      </c>
      <c r="H653" s="385" t="s">
        <v>51</v>
      </c>
      <c r="I653" s="207" t="s">
        <v>203</v>
      </c>
      <c r="J653" s="324" t="s">
        <v>204</v>
      </c>
      <c r="K653" s="431">
        <v>918.7</v>
      </c>
      <c r="L653" s="431">
        <v>909.6</v>
      </c>
      <c r="M653" s="401">
        <f t="shared" si="32"/>
        <v>99.009469903123986</v>
      </c>
      <c r="O653" s="366"/>
    </row>
    <row r="654" spans="2:15">
      <c r="B654" s="384" t="s">
        <v>84</v>
      </c>
      <c r="C654" s="384" t="s">
        <v>49</v>
      </c>
      <c r="D654" s="384" t="s">
        <v>20</v>
      </c>
      <c r="E654" s="384" t="s">
        <v>20</v>
      </c>
      <c r="F654" s="384" t="s">
        <v>23</v>
      </c>
      <c r="G654" s="384" t="s">
        <v>29</v>
      </c>
      <c r="H654" s="385" t="s">
        <v>51</v>
      </c>
      <c r="I654" s="207" t="s">
        <v>216</v>
      </c>
      <c r="J654" s="325" t="s">
        <v>211</v>
      </c>
      <c r="K654" s="416">
        <v>0.1</v>
      </c>
      <c r="L654" s="416">
        <v>0</v>
      </c>
      <c r="M654" s="401">
        <f t="shared" si="32"/>
        <v>0</v>
      </c>
      <c r="O654" s="366"/>
    </row>
    <row r="655" spans="2:15" ht="26.4">
      <c r="B655" s="179" t="s">
        <v>84</v>
      </c>
      <c r="C655" s="180" t="s">
        <v>49</v>
      </c>
      <c r="D655" s="180" t="s">
        <v>20</v>
      </c>
      <c r="E655" s="180" t="s">
        <v>20</v>
      </c>
      <c r="F655" s="180" t="s">
        <v>23</v>
      </c>
      <c r="G655" s="180" t="s">
        <v>29</v>
      </c>
      <c r="H655" s="181" t="s">
        <v>51</v>
      </c>
      <c r="I655" s="182"/>
      <c r="J655" s="51" t="s">
        <v>107</v>
      </c>
      <c r="K655" s="399">
        <f>K656+K657+K658</f>
        <v>1618.8</v>
      </c>
      <c r="L655" s="399">
        <f>L656+L657+L658</f>
        <v>1618.7</v>
      </c>
      <c r="M655" s="399">
        <f t="shared" si="32"/>
        <v>99.993822584630593</v>
      </c>
    </row>
    <row r="656" spans="2:15" s="6" customFormat="1" ht="39.6">
      <c r="B656" s="342" t="s">
        <v>84</v>
      </c>
      <c r="C656" s="346" t="s">
        <v>49</v>
      </c>
      <c r="D656" s="346" t="s">
        <v>20</v>
      </c>
      <c r="E656" s="346" t="s">
        <v>20</v>
      </c>
      <c r="F656" s="346" t="s">
        <v>23</v>
      </c>
      <c r="G656" s="338" t="s">
        <v>29</v>
      </c>
      <c r="H656" s="339" t="s">
        <v>51</v>
      </c>
      <c r="I656" s="343" t="s">
        <v>214</v>
      </c>
      <c r="J656" s="344" t="s">
        <v>215</v>
      </c>
      <c r="K656" s="401">
        <v>1582.8</v>
      </c>
      <c r="L656" s="401">
        <v>1582.7</v>
      </c>
      <c r="M656" s="401">
        <f t="shared" si="32"/>
        <v>99.993682082385646</v>
      </c>
    </row>
    <row r="657" spans="2:13" s="6" customFormat="1">
      <c r="B657" s="342" t="s">
        <v>84</v>
      </c>
      <c r="C657" s="346" t="s">
        <v>49</v>
      </c>
      <c r="D657" s="346" t="s">
        <v>20</v>
      </c>
      <c r="E657" s="346" t="s">
        <v>20</v>
      </c>
      <c r="F657" s="346" t="s">
        <v>23</v>
      </c>
      <c r="G657" s="338" t="s">
        <v>29</v>
      </c>
      <c r="H657" s="339" t="s">
        <v>51</v>
      </c>
      <c r="I657" s="207" t="s">
        <v>203</v>
      </c>
      <c r="J657" s="255" t="s">
        <v>204</v>
      </c>
      <c r="K657" s="401">
        <v>35.4</v>
      </c>
      <c r="L657" s="401">
        <v>35.4</v>
      </c>
      <c r="M657" s="401">
        <f t="shared" si="32"/>
        <v>100</v>
      </c>
    </row>
    <row r="658" spans="2:13" s="6" customFormat="1">
      <c r="B658" s="342" t="s">
        <v>84</v>
      </c>
      <c r="C658" s="346" t="s">
        <v>49</v>
      </c>
      <c r="D658" s="346" t="s">
        <v>20</v>
      </c>
      <c r="E658" s="346" t="s">
        <v>20</v>
      </c>
      <c r="F658" s="346" t="s">
        <v>23</v>
      </c>
      <c r="G658" s="338" t="s">
        <v>29</v>
      </c>
      <c r="H658" s="339" t="s">
        <v>51</v>
      </c>
      <c r="I658" s="386" t="s">
        <v>216</v>
      </c>
      <c r="J658" s="250" t="s">
        <v>211</v>
      </c>
      <c r="K658" s="401">
        <v>0.6</v>
      </c>
      <c r="L658" s="401">
        <v>0.6</v>
      </c>
      <c r="M658" s="401">
        <f t="shared" si="32"/>
        <v>100</v>
      </c>
    </row>
    <row r="659" spans="2:13" s="6" customFormat="1" ht="26.4">
      <c r="B659" s="342" t="s">
        <v>84</v>
      </c>
      <c r="C659" s="346" t="s">
        <v>49</v>
      </c>
      <c r="D659" s="346" t="s">
        <v>20</v>
      </c>
      <c r="E659" s="346" t="s">
        <v>20</v>
      </c>
      <c r="F659" s="346" t="s">
        <v>23</v>
      </c>
      <c r="G659" s="338" t="s">
        <v>29</v>
      </c>
      <c r="H659" s="339" t="s">
        <v>51</v>
      </c>
      <c r="I659" s="38"/>
      <c r="J659" s="387" t="s">
        <v>393</v>
      </c>
      <c r="K659" s="399">
        <f>K660</f>
        <v>56.1</v>
      </c>
      <c r="L659" s="399">
        <f>L660</f>
        <v>0</v>
      </c>
      <c r="M659" s="399">
        <f t="shared" si="32"/>
        <v>0</v>
      </c>
    </row>
    <row r="660" spans="2:13" s="6" customFormat="1" ht="39.6">
      <c r="B660" s="342" t="s">
        <v>84</v>
      </c>
      <c r="C660" s="346" t="s">
        <v>49</v>
      </c>
      <c r="D660" s="346" t="s">
        <v>20</v>
      </c>
      <c r="E660" s="346" t="s">
        <v>20</v>
      </c>
      <c r="F660" s="346" t="s">
        <v>23</v>
      </c>
      <c r="G660" s="338" t="s">
        <v>29</v>
      </c>
      <c r="H660" s="339" t="s">
        <v>51</v>
      </c>
      <c r="I660" s="214" t="s">
        <v>214</v>
      </c>
      <c r="J660" s="255" t="s">
        <v>215</v>
      </c>
      <c r="K660" s="401">
        <v>56.1</v>
      </c>
      <c r="L660" s="401">
        <v>0</v>
      </c>
      <c r="M660" s="401">
        <f t="shared" si="32"/>
        <v>0</v>
      </c>
    </row>
    <row r="661" spans="2:13" s="6" customFormat="1" ht="26.4">
      <c r="B661" s="342" t="s">
        <v>84</v>
      </c>
      <c r="C661" s="346" t="s">
        <v>49</v>
      </c>
      <c r="D661" s="346" t="s">
        <v>20</v>
      </c>
      <c r="E661" s="346" t="s">
        <v>20</v>
      </c>
      <c r="F661" s="346" t="s">
        <v>23</v>
      </c>
      <c r="G661" s="338" t="s">
        <v>29</v>
      </c>
      <c r="H661" s="339" t="s">
        <v>51</v>
      </c>
      <c r="I661" s="38"/>
      <c r="J661" s="388" t="s">
        <v>394</v>
      </c>
      <c r="K661" s="399">
        <f>K662</f>
        <v>90</v>
      </c>
      <c r="L661" s="399">
        <f>L662</f>
        <v>0</v>
      </c>
      <c r="M661" s="399">
        <f t="shared" si="32"/>
        <v>0</v>
      </c>
    </row>
    <row r="662" spans="2:13" s="6" customFormat="1" ht="39.6">
      <c r="B662" s="342" t="s">
        <v>84</v>
      </c>
      <c r="C662" s="346" t="s">
        <v>49</v>
      </c>
      <c r="D662" s="346" t="s">
        <v>20</v>
      </c>
      <c r="E662" s="346" t="s">
        <v>20</v>
      </c>
      <c r="F662" s="346" t="s">
        <v>23</v>
      </c>
      <c r="G662" s="338" t="s">
        <v>29</v>
      </c>
      <c r="H662" s="339" t="s">
        <v>51</v>
      </c>
      <c r="I662" s="214" t="s">
        <v>214</v>
      </c>
      <c r="J662" s="255" t="s">
        <v>215</v>
      </c>
      <c r="K662" s="401">
        <v>90</v>
      </c>
      <c r="L662" s="401">
        <v>0</v>
      </c>
      <c r="M662" s="399">
        <f t="shared" si="32"/>
        <v>0</v>
      </c>
    </row>
    <row r="663" spans="2:13" s="6" customFormat="1" ht="26.4">
      <c r="B663" s="342" t="s">
        <v>84</v>
      </c>
      <c r="C663" s="346" t="s">
        <v>49</v>
      </c>
      <c r="D663" s="346" t="s">
        <v>20</v>
      </c>
      <c r="E663" s="346" t="s">
        <v>20</v>
      </c>
      <c r="F663" s="346" t="s">
        <v>23</v>
      </c>
      <c r="G663" s="338" t="s">
        <v>29</v>
      </c>
      <c r="H663" s="339" t="s">
        <v>51</v>
      </c>
      <c r="I663" s="38"/>
      <c r="J663" s="388" t="s">
        <v>395</v>
      </c>
      <c r="K663" s="399">
        <f>K664</f>
        <v>50</v>
      </c>
      <c r="L663" s="399">
        <f>L664</f>
        <v>0</v>
      </c>
      <c r="M663" s="399">
        <f t="shared" si="32"/>
        <v>0</v>
      </c>
    </row>
    <row r="664" spans="2:13" s="6" customFormat="1" ht="39.6">
      <c r="B664" s="342" t="s">
        <v>84</v>
      </c>
      <c r="C664" s="346" t="s">
        <v>49</v>
      </c>
      <c r="D664" s="346" t="s">
        <v>20</v>
      </c>
      <c r="E664" s="346" t="s">
        <v>20</v>
      </c>
      <c r="F664" s="346" t="s">
        <v>23</v>
      </c>
      <c r="G664" s="338" t="s">
        <v>29</v>
      </c>
      <c r="H664" s="339" t="s">
        <v>51</v>
      </c>
      <c r="I664" s="214" t="s">
        <v>214</v>
      </c>
      <c r="J664" s="344" t="s">
        <v>215</v>
      </c>
      <c r="K664" s="401">
        <v>50</v>
      </c>
      <c r="L664" s="401">
        <v>0</v>
      </c>
      <c r="M664" s="401">
        <f t="shared" si="32"/>
        <v>0</v>
      </c>
    </row>
    <row r="665" spans="2:13" s="6" customFormat="1" ht="39.6">
      <c r="B665" s="342" t="s">
        <v>84</v>
      </c>
      <c r="C665" s="346" t="s">
        <v>49</v>
      </c>
      <c r="D665" s="346" t="s">
        <v>20</v>
      </c>
      <c r="E665" s="346" t="s">
        <v>20</v>
      </c>
      <c r="F665" s="346" t="s">
        <v>23</v>
      </c>
      <c r="G665" s="338" t="s">
        <v>29</v>
      </c>
      <c r="H665" s="339" t="s">
        <v>51</v>
      </c>
      <c r="I665" s="38"/>
      <c r="J665" s="388" t="s">
        <v>396</v>
      </c>
      <c r="K665" s="399">
        <f>K666</f>
        <v>125</v>
      </c>
      <c r="L665" s="399">
        <f>L666</f>
        <v>0</v>
      </c>
      <c r="M665" s="399">
        <f t="shared" si="32"/>
        <v>0</v>
      </c>
    </row>
    <row r="666" spans="2:13" s="6" customFormat="1" ht="39.6">
      <c r="B666" s="342" t="s">
        <v>84</v>
      </c>
      <c r="C666" s="346" t="s">
        <v>49</v>
      </c>
      <c r="D666" s="346" t="s">
        <v>20</v>
      </c>
      <c r="E666" s="346" t="s">
        <v>20</v>
      </c>
      <c r="F666" s="346" t="s">
        <v>23</v>
      </c>
      <c r="G666" s="338" t="s">
        <v>29</v>
      </c>
      <c r="H666" s="339" t="s">
        <v>51</v>
      </c>
      <c r="I666" s="214" t="s">
        <v>214</v>
      </c>
      <c r="J666" s="344" t="s">
        <v>215</v>
      </c>
      <c r="K666" s="401">
        <v>125</v>
      </c>
      <c r="L666" s="401">
        <v>0</v>
      </c>
      <c r="M666" s="401">
        <f t="shared" si="32"/>
        <v>0</v>
      </c>
    </row>
    <row r="667" spans="2:13" s="6" customFormat="1">
      <c r="B667" s="175"/>
      <c r="C667" s="177"/>
      <c r="D667" s="177"/>
      <c r="E667" s="177"/>
      <c r="F667" s="177"/>
      <c r="G667" s="177"/>
      <c r="H667" s="65"/>
      <c r="I667" s="38"/>
      <c r="J667" s="67" t="s">
        <v>233</v>
      </c>
      <c r="K667" s="399">
        <f>K668+K670</f>
        <v>945.4</v>
      </c>
      <c r="L667" s="399">
        <f>L668+L670</f>
        <v>937</v>
      </c>
      <c r="M667" s="399">
        <f t="shared" si="32"/>
        <v>99.111487201184687</v>
      </c>
    </row>
    <row r="668" spans="2:13" s="6" customFormat="1">
      <c r="B668" s="342" t="s">
        <v>84</v>
      </c>
      <c r="C668" s="346" t="s">
        <v>49</v>
      </c>
      <c r="D668" s="346" t="s">
        <v>20</v>
      </c>
      <c r="E668" s="346" t="s">
        <v>20</v>
      </c>
      <c r="F668" s="346" t="s">
        <v>23</v>
      </c>
      <c r="G668" s="346" t="s">
        <v>37</v>
      </c>
      <c r="H668" s="339" t="s">
        <v>51</v>
      </c>
      <c r="I668" s="358"/>
      <c r="J668" s="373" t="s">
        <v>231</v>
      </c>
      <c r="K668" s="401">
        <f>K669</f>
        <v>823.4</v>
      </c>
      <c r="L668" s="401">
        <f>L669</f>
        <v>823.2</v>
      </c>
      <c r="M668" s="401">
        <f t="shared" si="32"/>
        <v>99.975710468787966</v>
      </c>
    </row>
    <row r="669" spans="2:13" s="6" customFormat="1" ht="39.6">
      <c r="B669" s="342" t="s">
        <v>84</v>
      </c>
      <c r="C669" s="346" t="s">
        <v>49</v>
      </c>
      <c r="D669" s="346" t="s">
        <v>20</v>
      </c>
      <c r="E669" s="346" t="s">
        <v>20</v>
      </c>
      <c r="F669" s="346" t="s">
        <v>23</v>
      </c>
      <c r="G669" s="346" t="s">
        <v>37</v>
      </c>
      <c r="H669" s="339" t="s">
        <v>51</v>
      </c>
      <c r="I669" s="207" t="s">
        <v>214</v>
      </c>
      <c r="J669" s="8" t="s">
        <v>215</v>
      </c>
      <c r="K669" s="401">
        <v>823.4</v>
      </c>
      <c r="L669" s="401">
        <v>823.2</v>
      </c>
      <c r="M669" s="401">
        <f t="shared" si="32"/>
        <v>99.975710468787966</v>
      </c>
    </row>
    <row r="670" spans="2:13" s="6" customFormat="1">
      <c r="B670" s="342" t="s">
        <v>84</v>
      </c>
      <c r="C670" s="346" t="s">
        <v>49</v>
      </c>
      <c r="D670" s="346" t="s">
        <v>20</v>
      </c>
      <c r="E670" s="346" t="s">
        <v>20</v>
      </c>
      <c r="F670" s="346" t="s">
        <v>23</v>
      </c>
      <c r="G670" s="346" t="s">
        <v>230</v>
      </c>
      <c r="H670" s="339" t="s">
        <v>51</v>
      </c>
      <c r="I670" s="358"/>
      <c r="J670" s="5" t="s">
        <v>232</v>
      </c>
      <c r="K670" s="401">
        <f>K671+K672+K673</f>
        <v>122</v>
      </c>
      <c r="L670" s="401">
        <f>L671+L672+L673</f>
        <v>113.79999999999998</v>
      </c>
      <c r="M670" s="401">
        <f t="shared" si="32"/>
        <v>93.278688524590152</v>
      </c>
    </row>
    <row r="671" spans="2:13" s="6" customFormat="1" ht="39.6">
      <c r="B671" s="342" t="s">
        <v>84</v>
      </c>
      <c r="C671" s="346" t="s">
        <v>49</v>
      </c>
      <c r="D671" s="346" t="s">
        <v>20</v>
      </c>
      <c r="E671" s="346" t="s">
        <v>20</v>
      </c>
      <c r="F671" s="346" t="s">
        <v>23</v>
      </c>
      <c r="G671" s="346" t="s">
        <v>230</v>
      </c>
      <c r="H671" s="339" t="s">
        <v>51</v>
      </c>
      <c r="I671" s="207" t="s">
        <v>214</v>
      </c>
      <c r="J671" s="8" t="s">
        <v>215</v>
      </c>
      <c r="K671" s="401">
        <v>31</v>
      </c>
      <c r="L671" s="401">
        <v>29.4</v>
      </c>
      <c r="M671" s="401">
        <f t="shared" si="32"/>
        <v>94.838709677419359</v>
      </c>
    </row>
    <row r="672" spans="2:13" s="6" customFormat="1">
      <c r="B672" s="342" t="s">
        <v>84</v>
      </c>
      <c r="C672" s="346" t="s">
        <v>49</v>
      </c>
      <c r="D672" s="346" t="s">
        <v>20</v>
      </c>
      <c r="E672" s="346" t="s">
        <v>20</v>
      </c>
      <c r="F672" s="346" t="s">
        <v>23</v>
      </c>
      <c r="G672" s="346" t="s">
        <v>230</v>
      </c>
      <c r="H672" s="339" t="s">
        <v>51</v>
      </c>
      <c r="I672" s="214" t="s">
        <v>203</v>
      </c>
      <c r="J672" s="8" t="s">
        <v>204</v>
      </c>
      <c r="K672" s="401">
        <v>90.4</v>
      </c>
      <c r="L672" s="401">
        <v>83.8</v>
      </c>
      <c r="M672" s="401">
        <f t="shared" si="32"/>
        <v>92.699115044247776</v>
      </c>
    </row>
    <row r="673" spans="1:13" s="6" customFormat="1">
      <c r="B673" s="342" t="s">
        <v>84</v>
      </c>
      <c r="C673" s="346" t="s">
        <v>49</v>
      </c>
      <c r="D673" s="346" t="s">
        <v>20</v>
      </c>
      <c r="E673" s="346" t="s">
        <v>20</v>
      </c>
      <c r="F673" s="346" t="s">
        <v>23</v>
      </c>
      <c r="G673" s="346" t="s">
        <v>230</v>
      </c>
      <c r="H673" s="339" t="s">
        <v>51</v>
      </c>
      <c r="I673" s="259" t="s">
        <v>216</v>
      </c>
      <c r="J673" s="243" t="s">
        <v>211</v>
      </c>
      <c r="K673" s="401">
        <v>0.6</v>
      </c>
      <c r="L673" s="401">
        <v>0.6</v>
      </c>
      <c r="M673" s="401">
        <f t="shared" si="32"/>
        <v>100</v>
      </c>
    </row>
    <row r="674" spans="1:13" s="6" customFormat="1">
      <c r="B674" s="175" t="s">
        <v>84</v>
      </c>
      <c r="C674" s="177" t="s">
        <v>49</v>
      </c>
      <c r="D674" s="180" t="s">
        <v>20</v>
      </c>
      <c r="E674" s="180" t="s">
        <v>20</v>
      </c>
      <c r="F674" s="180" t="s">
        <v>23</v>
      </c>
      <c r="G674" s="180" t="s">
        <v>38</v>
      </c>
      <c r="H674" s="181" t="s">
        <v>90</v>
      </c>
      <c r="I674" s="182"/>
      <c r="J674" s="51" t="s">
        <v>8</v>
      </c>
      <c r="K674" s="399">
        <f>K675+K676+K677</f>
        <v>525.9</v>
      </c>
      <c r="L674" s="399">
        <f>L675+L676+L677</f>
        <v>514.6</v>
      </c>
      <c r="M674" s="399">
        <f t="shared" si="32"/>
        <v>97.85130252899792</v>
      </c>
    </row>
    <row r="675" spans="1:13" s="6" customFormat="1" ht="39.6">
      <c r="B675" s="384" t="s">
        <v>84</v>
      </c>
      <c r="C675" s="384" t="s">
        <v>49</v>
      </c>
      <c r="D675" s="384" t="s">
        <v>20</v>
      </c>
      <c r="E675" s="384" t="s">
        <v>20</v>
      </c>
      <c r="F675" s="384" t="s">
        <v>23</v>
      </c>
      <c r="G675" s="384" t="s">
        <v>38</v>
      </c>
      <c r="H675" s="385" t="s">
        <v>90</v>
      </c>
      <c r="I675" s="343" t="s">
        <v>214</v>
      </c>
      <c r="J675" s="324" t="s">
        <v>215</v>
      </c>
      <c r="K675" s="416">
        <v>457.4</v>
      </c>
      <c r="L675" s="416">
        <v>463.3</v>
      </c>
      <c r="M675" s="401">
        <f t="shared" si="32"/>
        <v>101.28989943156974</v>
      </c>
    </row>
    <row r="676" spans="1:13">
      <c r="B676" s="384" t="s">
        <v>84</v>
      </c>
      <c r="C676" s="384" t="s">
        <v>49</v>
      </c>
      <c r="D676" s="384" t="s">
        <v>20</v>
      </c>
      <c r="E676" s="384" t="s">
        <v>20</v>
      </c>
      <c r="F676" s="384" t="s">
        <v>23</v>
      </c>
      <c r="G676" s="384" t="s">
        <v>38</v>
      </c>
      <c r="H676" s="385" t="s">
        <v>90</v>
      </c>
      <c r="I676" s="207" t="s">
        <v>203</v>
      </c>
      <c r="J676" s="324" t="s">
        <v>204</v>
      </c>
      <c r="K676" s="416">
        <v>67.5</v>
      </c>
      <c r="L676" s="416">
        <v>50.3</v>
      </c>
      <c r="M676" s="401">
        <f t="shared" si="32"/>
        <v>74.518518518518519</v>
      </c>
    </row>
    <row r="677" spans="1:13">
      <c r="B677" s="384" t="s">
        <v>84</v>
      </c>
      <c r="C677" s="384" t="s">
        <v>49</v>
      </c>
      <c r="D677" s="384" t="s">
        <v>20</v>
      </c>
      <c r="E677" s="384" t="s">
        <v>20</v>
      </c>
      <c r="F677" s="384" t="s">
        <v>23</v>
      </c>
      <c r="G677" s="384" t="s">
        <v>38</v>
      </c>
      <c r="H677" s="385" t="s">
        <v>90</v>
      </c>
      <c r="I677" s="214" t="s">
        <v>216</v>
      </c>
      <c r="J677" s="433" t="s">
        <v>211</v>
      </c>
      <c r="K677" s="416">
        <v>1</v>
      </c>
      <c r="L677" s="416">
        <v>1</v>
      </c>
      <c r="M677" s="401">
        <f t="shared" si="32"/>
        <v>100</v>
      </c>
    </row>
    <row r="678" spans="1:13">
      <c r="B678" s="365"/>
      <c r="C678" s="365"/>
      <c r="K678" s="432"/>
      <c r="L678" s="432"/>
      <c r="M678" s="432"/>
    </row>
    <row r="679" spans="1:13" ht="15.6">
      <c r="D679" s="303"/>
      <c r="E679" s="303"/>
      <c r="F679" s="304"/>
      <c r="G679" s="304"/>
      <c r="H679" s="304"/>
      <c r="I679" s="304"/>
      <c r="J679" s="304"/>
    </row>
    <row r="680" spans="1:13" ht="15.6">
      <c r="A680" s="438" t="s">
        <v>399</v>
      </c>
      <c r="B680" s="438"/>
      <c r="C680" s="438"/>
      <c r="D680" s="438"/>
      <c r="E680" s="438"/>
      <c r="F680" s="438"/>
      <c r="G680" s="438"/>
      <c r="H680" s="438"/>
      <c r="I680" s="438"/>
      <c r="J680" s="438"/>
      <c r="K680" s="438"/>
      <c r="L680" s="438"/>
      <c r="M680" s="438"/>
    </row>
    <row r="681" spans="1:13" ht="15.6">
      <c r="A681"/>
      <c r="B681"/>
      <c r="C681"/>
      <c r="D681" s="313"/>
      <c r="E681" s="313"/>
      <c r="F681" s="313"/>
      <c r="G681" s="313"/>
      <c r="H681" s="313"/>
      <c r="I681" s="313"/>
      <c r="J681" s="313"/>
    </row>
    <row r="682" spans="1:13" ht="15.6">
      <c r="A682" s="434" t="s">
        <v>384</v>
      </c>
      <c r="B682" s="434"/>
      <c r="C682" s="434"/>
      <c r="D682" s="434"/>
      <c r="E682" s="434"/>
      <c r="F682" s="434"/>
      <c r="G682" s="434"/>
      <c r="H682" s="434"/>
      <c r="I682" s="434"/>
      <c r="J682" s="434"/>
      <c r="K682" s="434"/>
      <c r="L682" s="434"/>
      <c r="M682" s="434"/>
    </row>
    <row r="683" spans="1:13" ht="15.6">
      <c r="A683" s="377"/>
      <c r="B683" s="377"/>
      <c r="C683" s="377"/>
      <c r="D683" s="377"/>
      <c r="E683" s="377"/>
      <c r="F683" s="377"/>
      <c r="G683" s="377"/>
      <c r="H683" s="377"/>
      <c r="I683" s="377"/>
    </row>
  </sheetData>
  <mergeCells count="10">
    <mergeCell ref="A1:M1"/>
    <mergeCell ref="B8:M8"/>
    <mergeCell ref="A682:M682"/>
    <mergeCell ref="B10:H10"/>
    <mergeCell ref="A680:M680"/>
    <mergeCell ref="K2:M2"/>
    <mergeCell ref="K3:M3"/>
    <mergeCell ref="K4:M4"/>
    <mergeCell ref="K5:M5"/>
    <mergeCell ref="K6:M6"/>
  </mergeCells>
  <pageMargins left="0.70866141732283472" right="0.70866141732283472" top="0.74803149606299213" bottom="0.35433070866141736" header="0.31496062992125984" footer="0.31496062992125984"/>
  <pageSetup paperSize="9" scale="58" fitToHeight="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XTreme</cp:lastModifiedBy>
  <cp:lastPrinted>2019-11-26T06:14:12Z</cp:lastPrinted>
  <dcterms:created xsi:type="dcterms:W3CDTF">2013-11-14T11:31:46Z</dcterms:created>
  <dcterms:modified xsi:type="dcterms:W3CDTF">2020-12-15T13:09:09Z</dcterms:modified>
</cp:coreProperties>
</file>